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1840" windowHeight="9075" activeTab="1"/>
  </bookViews>
  <sheets>
    <sheet name="Титул бакалавр СО" sheetId="2" r:id="rId1"/>
    <sheet name="бакалавр" sheetId="4" r:id="rId2"/>
  </sheets>
  <definedNames>
    <definedName name="_xlnm.Print_Area" localSheetId="1">бакалавр!$A$1:$U$104</definedName>
    <definedName name="_xlnm.Print_Area" localSheetId="0">'Титул бакалавр СО'!$A$1:$BA$44</definedName>
  </definedNames>
  <calcPr calcId="124519"/>
</workbook>
</file>

<file path=xl/calcChain.xml><?xml version="1.0" encoding="utf-8"?>
<calcChain xmlns="http://schemas.openxmlformats.org/spreadsheetml/2006/main">
  <c r="Q27" i="4"/>
  <c r="M27"/>
  <c r="L27"/>
  <c r="J27"/>
  <c r="I27"/>
  <c r="H27"/>
  <c r="G27"/>
  <c r="I28"/>
  <c r="V28" s="1"/>
  <c r="W28" s="1"/>
  <c r="H28"/>
  <c r="M28" s="1"/>
  <c r="I40"/>
  <c r="I23"/>
  <c r="I18"/>
  <c r="I19"/>
  <c r="I41" l="1"/>
  <c r="H23" l="1"/>
  <c r="M23" l="1"/>
  <c r="V23"/>
  <c r="W23" s="1"/>
  <c r="AE79"/>
  <c r="AD79"/>
  <c r="AC79"/>
  <c r="AB79"/>
  <c r="AA79"/>
  <c r="Z79"/>
  <c r="Y79"/>
  <c r="X79"/>
  <c r="V79"/>
  <c r="V77"/>
  <c r="V76"/>
  <c r="V75"/>
  <c r="W70"/>
  <c r="F70"/>
  <c r="F74" s="1"/>
  <c r="E70"/>
  <c r="E74" s="1"/>
  <c r="D70"/>
  <c r="C70"/>
  <c r="I69"/>
  <c r="H69"/>
  <c r="I68"/>
  <c r="H68"/>
  <c r="I66"/>
  <c r="H66"/>
  <c r="I65"/>
  <c r="H65"/>
  <c r="I64"/>
  <c r="H64"/>
  <c r="I67"/>
  <c r="H67"/>
  <c r="I63"/>
  <c r="H63"/>
  <c r="I62"/>
  <c r="H62"/>
  <c r="U61"/>
  <c r="T61"/>
  <c r="S61"/>
  <c r="R61"/>
  <c r="Q61"/>
  <c r="P61"/>
  <c r="O61"/>
  <c r="N61"/>
  <c r="L61"/>
  <c r="K61"/>
  <c r="J61"/>
  <c r="G61"/>
  <c r="U59"/>
  <c r="T59"/>
  <c r="S59"/>
  <c r="R59"/>
  <c r="Q59"/>
  <c r="P59"/>
  <c r="O59"/>
  <c r="N59"/>
  <c r="L59"/>
  <c r="K59"/>
  <c r="K70" s="1"/>
  <c r="J59"/>
  <c r="G59"/>
  <c r="H57"/>
  <c r="M57" s="1"/>
  <c r="H56"/>
  <c r="M56" s="1"/>
  <c r="H55"/>
  <c r="M55" s="1"/>
  <c r="H54"/>
  <c r="M54" s="1"/>
  <c r="H53"/>
  <c r="M53" s="1"/>
  <c r="I45"/>
  <c r="H45"/>
  <c r="I49"/>
  <c r="H49"/>
  <c r="I50"/>
  <c r="H50"/>
  <c r="I44"/>
  <c r="H44"/>
  <c r="I51"/>
  <c r="H51"/>
  <c r="I47"/>
  <c r="H47"/>
  <c r="I42"/>
  <c r="H42"/>
  <c r="I48"/>
  <c r="H48"/>
  <c r="I46"/>
  <c r="H46"/>
  <c r="I43"/>
  <c r="H43"/>
  <c r="H41"/>
  <c r="I39"/>
  <c r="H39"/>
  <c r="H40"/>
  <c r="I38"/>
  <c r="H38"/>
  <c r="I37"/>
  <c r="H37"/>
  <c r="I36"/>
  <c r="H36"/>
  <c r="I52"/>
  <c r="H52"/>
  <c r="D33"/>
  <c r="C33"/>
  <c r="I31"/>
  <c r="H31"/>
  <c r="I32"/>
  <c r="H32"/>
  <c r="I30"/>
  <c r="H30"/>
  <c r="I29"/>
  <c r="H29"/>
  <c r="U27"/>
  <c r="T27"/>
  <c r="S27"/>
  <c r="R27"/>
  <c r="P27"/>
  <c r="O27"/>
  <c r="N27"/>
  <c r="K27"/>
  <c r="U25"/>
  <c r="T25"/>
  <c r="T33" s="1"/>
  <c r="S25"/>
  <c r="R25"/>
  <c r="Q25"/>
  <c r="P25"/>
  <c r="O25"/>
  <c r="N25"/>
  <c r="L25"/>
  <c r="K25"/>
  <c r="K33" s="1"/>
  <c r="J25"/>
  <c r="G25"/>
  <c r="I24"/>
  <c r="H24"/>
  <c r="I22"/>
  <c r="H22"/>
  <c r="I21"/>
  <c r="H21"/>
  <c r="I20"/>
  <c r="H20"/>
  <c r="H19"/>
  <c r="H18"/>
  <c r="I17"/>
  <c r="H17"/>
  <c r="I16"/>
  <c r="H16"/>
  <c r="I15"/>
  <c r="H15"/>
  <c r="I14"/>
  <c r="H14"/>
  <c r="I13"/>
  <c r="H13"/>
  <c r="I12"/>
  <c r="H12"/>
  <c r="I11"/>
  <c r="H11"/>
  <c r="B8"/>
  <c r="C8" s="1"/>
  <c r="D8" s="1"/>
  <c r="E8" s="1"/>
  <c r="F8" s="1"/>
  <c r="G8" s="1"/>
  <c r="H8" s="1"/>
  <c r="I8" s="1"/>
  <c r="J8" s="1"/>
  <c r="K8" s="1"/>
  <c r="L8" s="1"/>
  <c r="M8" s="1"/>
  <c r="N8" s="1"/>
  <c r="O8" s="1"/>
  <c r="P8" s="1"/>
  <c r="Q8" s="1"/>
  <c r="R8" s="1"/>
  <c r="S8" s="1"/>
  <c r="T8" s="1"/>
  <c r="U8" s="1"/>
  <c r="O5"/>
  <c r="P5" s="1"/>
  <c r="Q5" s="1"/>
  <c r="R5" s="1"/>
  <c r="S5" s="1"/>
  <c r="T5" s="1"/>
  <c r="U5" s="1"/>
  <c r="T70" l="1"/>
  <c r="T74" s="1"/>
  <c r="L33"/>
  <c r="U33"/>
  <c r="M37"/>
  <c r="M47"/>
  <c r="G70"/>
  <c r="R70"/>
  <c r="N70"/>
  <c r="P33"/>
  <c r="S33"/>
  <c r="S70"/>
  <c r="M32"/>
  <c r="V69"/>
  <c r="W69" s="1"/>
  <c r="O33"/>
  <c r="V32"/>
  <c r="M44"/>
  <c r="M24"/>
  <c r="M31"/>
  <c r="M67"/>
  <c r="M12"/>
  <c r="M16"/>
  <c r="M20"/>
  <c r="G33"/>
  <c r="R33"/>
  <c r="M43"/>
  <c r="M69"/>
  <c r="V49"/>
  <c r="W49" s="1"/>
  <c r="V65"/>
  <c r="W65" s="1"/>
  <c r="V11"/>
  <c r="W11" s="1"/>
  <c r="V15"/>
  <c r="W15" s="1"/>
  <c r="V19"/>
  <c r="W19" s="1"/>
  <c r="V24"/>
  <c r="W24" s="1"/>
  <c r="V31"/>
  <c r="V68"/>
  <c r="W68" s="1"/>
  <c r="V50"/>
  <c r="W50" s="1"/>
  <c r="V30"/>
  <c r="W30" s="1"/>
  <c r="M49"/>
  <c r="M65"/>
  <c r="M36"/>
  <c r="M18"/>
  <c r="J33"/>
  <c r="C74"/>
  <c r="V20"/>
  <c r="W20" s="1"/>
  <c r="V12"/>
  <c r="W12" s="1"/>
  <c r="V16"/>
  <c r="W16" s="1"/>
  <c r="N33"/>
  <c r="V36"/>
  <c r="W36" s="1"/>
  <c r="M41"/>
  <c r="L70"/>
  <c r="U70"/>
  <c r="V63"/>
  <c r="V42"/>
  <c r="W42" s="1"/>
  <c r="V37"/>
  <c r="W37" s="1"/>
  <c r="O70"/>
  <c r="M14"/>
  <c r="Q33"/>
  <c r="V43"/>
  <c r="W43" s="1"/>
  <c r="V47"/>
  <c r="W47" s="1"/>
  <c r="P70"/>
  <c r="V64"/>
  <c r="W64" s="1"/>
  <c r="D74"/>
  <c r="V41"/>
  <c r="W41" s="1"/>
  <c r="V52"/>
  <c r="W52" s="1"/>
  <c r="Q70"/>
  <c r="M48"/>
  <c r="V62"/>
  <c r="V67"/>
  <c r="W67" s="1"/>
  <c r="M19"/>
  <c r="M30"/>
  <c r="M52"/>
  <c r="M39"/>
  <c r="M50"/>
  <c r="K74"/>
  <c r="M63"/>
  <c r="M64"/>
  <c r="M15"/>
  <c r="M22"/>
  <c r="M42"/>
  <c r="M68"/>
  <c r="M38"/>
  <c r="V38"/>
  <c r="W38" s="1"/>
  <c r="V14"/>
  <c r="W14" s="1"/>
  <c r="V18"/>
  <c r="W18" s="1"/>
  <c r="V22"/>
  <c r="W22" s="1"/>
  <c r="V29"/>
  <c r="W29" s="1"/>
  <c r="V40"/>
  <c r="W40" s="1"/>
  <c r="M40"/>
  <c r="M46"/>
  <c r="V46"/>
  <c r="W46" s="1"/>
  <c r="V51"/>
  <c r="W51" s="1"/>
  <c r="M51"/>
  <c r="M45"/>
  <c r="V45"/>
  <c r="W45" s="1"/>
  <c r="J70"/>
  <c r="M62"/>
  <c r="H61"/>
  <c r="M29"/>
  <c r="I59"/>
  <c r="V66"/>
  <c r="W66" s="1"/>
  <c r="M66"/>
  <c r="H25"/>
  <c r="M13"/>
  <c r="V13"/>
  <c r="W13" s="1"/>
  <c r="V17"/>
  <c r="W17" s="1"/>
  <c r="M17"/>
  <c r="M21"/>
  <c r="V21"/>
  <c r="W21" s="1"/>
  <c r="I25"/>
  <c r="H59"/>
  <c r="V39"/>
  <c r="W39" s="1"/>
  <c r="V48"/>
  <c r="W48" s="1"/>
  <c r="V44"/>
  <c r="W44" s="1"/>
  <c r="M11"/>
  <c r="I61"/>
  <c r="C23" i="2"/>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G74" i="4" l="1"/>
  <c r="H71" s="1"/>
  <c r="R74"/>
  <c r="N74"/>
  <c r="L74"/>
  <c r="S74"/>
  <c r="P74"/>
  <c r="U74"/>
  <c r="I33"/>
  <c r="H70"/>
  <c r="J74"/>
  <c r="O74"/>
  <c r="Q74"/>
  <c r="M59"/>
  <c r="I70"/>
  <c r="M25"/>
  <c r="M61"/>
  <c r="H72" l="1"/>
  <c r="I74"/>
  <c r="M33"/>
  <c r="V74"/>
  <c r="M70"/>
  <c r="M74" l="1"/>
  <c r="M41" i="2" l="1"/>
  <c r="K41"/>
  <c r="H41"/>
  <c r="F41"/>
  <c r="D41"/>
  <c r="B41"/>
  <c r="O40"/>
  <c r="O39"/>
  <c r="O38"/>
  <c r="O37"/>
  <c r="O41" l="1"/>
  <c r="H33" i="4" l="1"/>
  <c r="H74" s="1"/>
</calcChain>
</file>

<file path=xl/sharedStrings.xml><?xml version="1.0" encoding="utf-8"?>
<sst xmlns="http://schemas.openxmlformats.org/spreadsheetml/2006/main" count="467" uniqueCount="259">
  <si>
    <t>V. ПЛАН НАВЧАЛЬНОГО ПРОЦЕСУ</t>
  </si>
  <si>
    <t>Шифр за ОПП</t>
  </si>
  <si>
    <t>НАЗВА НАВЧАЛЬНОЇ ДИСЦИПЛІНИ</t>
  </si>
  <si>
    <t>Розподіл за семестрами</t>
  </si>
  <si>
    <t>Кількість кредитів ЄКТС</t>
  </si>
  <si>
    <t>Кількість годин</t>
  </si>
  <si>
    <t>Розподіл годин на тиждень за курсами і семестрами</t>
  </si>
  <si>
    <t>екзамени</t>
  </si>
  <si>
    <t>заліки</t>
  </si>
  <si>
    <t>курсові</t>
  </si>
  <si>
    <t>загальний обсяг</t>
  </si>
  <si>
    <t>аудиторних</t>
  </si>
  <si>
    <t>самостійна робота</t>
  </si>
  <si>
    <t>I курс</t>
  </si>
  <si>
    <t>II курс</t>
  </si>
  <si>
    <t>III курс</t>
  </si>
  <si>
    <t>IV курс</t>
  </si>
  <si>
    <t>роботи</t>
  </si>
  <si>
    <t>розрахункові роботи</t>
  </si>
  <si>
    <t>всього</t>
  </si>
  <si>
    <t>у тому числі:</t>
  </si>
  <si>
    <t>семестри</t>
  </si>
  <si>
    <t>лекції</t>
  </si>
  <si>
    <t>лабораторні</t>
  </si>
  <si>
    <t>практичні</t>
  </si>
  <si>
    <t>кількість тижнів у семестрі</t>
  </si>
  <si>
    <t>І. ЦИКЛ ЗАГАЛЬНОЇ ПІДГОТОВКИ</t>
  </si>
  <si>
    <t>1.1. Обов’язкові компоненти освітньої програми</t>
  </si>
  <si>
    <t>ОК 1.1</t>
  </si>
  <si>
    <t>Україна в контексті світового розвитку</t>
  </si>
  <si>
    <t>ОК 1.2</t>
  </si>
  <si>
    <t>Українська мова (за професійним спрямуванням)</t>
  </si>
  <si>
    <t>ОК 1.3</t>
  </si>
  <si>
    <t>ОК 1.4</t>
  </si>
  <si>
    <t>Інформаційні технології</t>
  </si>
  <si>
    <t>ОК 1.5</t>
  </si>
  <si>
    <t>ОК 1.6</t>
  </si>
  <si>
    <t>Інклюзивне суспільство</t>
  </si>
  <si>
    <t>ОК 1.7</t>
  </si>
  <si>
    <t>Основи навчання студентів (самоуправління навчанням)</t>
  </si>
  <si>
    <t>ОК 1.8</t>
  </si>
  <si>
    <t>Іноземна мова</t>
  </si>
  <si>
    <t>ОК 1.9</t>
  </si>
  <si>
    <t>Іноземна мова (за професійним спрямуванням)</t>
  </si>
  <si>
    <t>ОК 1.10</t>
  </si>
  <si>
    <t>Іноземна мова поглибленого вивчення</t>
  </si>
  <si>
    <t>ОК 1.11</t>
  </si>
  <si>
    <t>Філософія</t>
  </si>
  <si>
    <t>ОК 1.12</t>
  </si>
  <si>
    <t>Права людини та верховенство права в сучасних реаліях</t>
  </si>
  <si>
    <t>ОК 1.13</t>
  </si>
  <si>
    <t>Екологія та екологічна етика</t>
  </si>
  <si>
    <t>Всього ОК за циклом загальної підготовки</t>
  </si>
  <si>
    <t>1.2. Вибіркові компоненти освітньої програми</t>
  </si>
  <si>
    <t>Всього ВК за циклом загальної підготовки</t>
  </si>
  <si>
    <t>ВК 1.1</t>
  </si>
  <si>
    <t>Всього за циклом загальної підготовки</t>
  </si>
  <si>
    <t>Відкритий міжнародний університет розвитку людини "Україна"</t>
  </si>
  <si>
    <t>Президент Відкритого</t>
  </si>
  <si>
    <t>міжнародного університету</t>
  </si>
  <si>
    <t>Н А В Ч А Л Ь Н И Й    П Л А Н</t>
  </si>
  <si>
    <t>розвитку людини "Україна"</t>
  </si>
  <si>
    <t xml:space="preserve">                                                        </t>
  </si>
  <si>
    <r>
      <t>Строк навчання</t>
    </r>
    <r>
      <rPr>
        <sz val="12"/>
        <rFont val="Times New Roman"/>
        <family val="1"/>
        <charset val="204"/>
      </rPr>
      <t xml:space="preserve"> </t>
    </r>
    <r>
      <rPr>
        <u/>
        <sz val="12"/>
        <rFont val="Times New Roman"/>
        <family val="1"/>
        <charset val="204"/>
      </rPr>
      <t>3 роки і 10 місяців</t>
    </r>
  </si>
  <si>
    <t>І . ГРАФІК НАВЧАЛЬНОГО ПРОЦЕСУ</t>
  </si>
  <si>
    <t>Курс</t>
  </si>
  <si>
    <t>Вересень</t>
  </si>
  <si>
    <t>Жовтень</t>
  </si>
  <si>
    <t>Листопад</t>
  </si>
  <si>
    <t>Грудень</t>
  </si>
  <si>
    <t>Січень</t>
  </si>
  <si>
    <t>Лютий</t>
  </si>
  <si>
    <t>Березень</t>
  </si>
  <si>
    <t>Квітень</t>
  </si>
  <si>
    <t>Травень</t>
  </si>
  <si>
    <t>Червень</t>
  </si>
  <si>
    <t>Липень</t>
  </si>
  <si>
    <t>Серпень</t>
  </si>
  <si>
    <t>I</t>
  </si>
  <si>
    <t>Т</t>
  </si>
  <si>
    <t>С</t>
  </si>
  <si>
    <t>К</t>
  </si>
  <si>
    <t>П</t>
  </si>
  <si>
    <t>II</t>
  </si>
  <si>
    <t>III</t>
  </si>
  <si>
    <t>IV</t>
  </si>
  <si>
    <t>Е</t>
  </si>
  <si>
    <t>II. ЗВЕДЕНІ ДАНІ ПРО БЮДЖЕТ ЧАСУ, тижні</t>
  </si>
  <si>
    <t>ІІІ. ПРАКТИКА</t>
  </si>
  <si>
    <t>IV.  АТЕСТАЦІЯ</t>
  </si>
  <si>
    <t>Теоретичне 
навчання</t>
  </si>
  <si>
    <t>Практика</t>
  </si>
  <si>
    <t>Атестація</t>
  </si>
  <si>
    <t>Канікули</t>
  </si>
  <si>
    <t>Усього</t>
  </si>
  <si>
    <t>Назва
 практики</t>
  </si>
  <si>
    <t>Семестр</t>
  </si>
  <si>
    <t>Тижні</t>
  </si>
  <si>
    <t>Ознайомча</t>
  </si>
  <si>
    <t>Навчальна</t>
  </si>
  <si>
    <t>Педагогічна</t>
  </si>
  <si>
    <t>Спецметодика розвитку мовлення</t>
  </si>
  <si>
    <t>Виробнича</t>
  </si>
  <si>
    <t>Разом</t>
  </si>
  <si>
    <t>ІІ. ЦИКЛ ПРОФЕСІЙНОЇ ПІДГОТОВКИ</t>
  </si>
  <si>
    <t>2.1. Обов’язкові компоненти освітньої програми</t>
  </si>
  <si>
    <t>ОК 2.1</t>
  </si>
  <si>
    <t>ОК 2.2</t>
  </si>
  <si>
    <t>Інформаційні технології в галузі</t>
  </si>
  <si>
    <t>ОК 2.3</t>
  </si>
  <si>
    <t>ОК 2.4</t>
  </si>
  <si>
    <t>ОК 2.5</t>
  </si>
  <si>
    <t>ОК 2.6</t>
  </si>
  <si>
    <t>ОК 2.7</t>
  </si>
  <si>
    <t>ОК 2.8</t>
  </si>
  <si>
    <t>ОК 2.9</t>
  </si>
  <si>
    <t>ОК 2.10</t>
  </si>
  <si>
    <t>ОК 2.11</t>
  </si>
  <si>
    <t>ОК 2.12</t>
  </si>
  <si>
    <t>ОК 2.13</t>
  </si>
  <si>
    <t>ОК 2.14</t>
  </si>
  <si>
    <t>ОК 2.15</t>
  </si>
  <si>
    <t>Психоневропатологія</t>
  </si>
  <si>
    <t>ОК 2.16</t>
  </si>
  <si>
    <t>ОК 2.17</t>
  </si>
  <si>
    <t>ПР 1</t>
  </si>
  <si>
    <t>Ознайомча практика</t>
  </si>
  <si>
    <t>ПР 2</t>
  </si>
  <si>
    <t>Навчальна практика</t>
  </si>
  <si>
    <t>ПР 3</t>
  </si>
  <si>
    <t>Педагогічна практика</t>
  </si>
  <si>
    <t>ПР 4</t>
  </si>
  <si>
    <t>Виробнича практика</t>
  </si>
  <si>
    <t>2.2. Вибіркові компоненти освітньої програми</t>
  </si>
  <si>
    <t>ВК 2.1</t>
  </si>
  <si>
    <t>ВК 2.2</t>
  </si>
  <si>
    <t>ВК 2.3</t>
  </si>
  <si>
    <t>ВК 2.4</t>
  </si>
  <si>
    <t>ВК 2.5</t>
  </si>
  <si>
    <t>ВК 2.6</t>
  </si>
  <si>
    <t>ВК 2.7</t>
  </si>
  <si>
    <t>ВК 2.8</t>
  </si>
  <si>
    <t xml:space="preserve">ЗАГАЛЬНА КІЛЬКІСТЬ ГОДИН </t>
  </si>
  <si>
    <t>Кількість екзаменів</t>
  </si>
  <si>
    <t>Кількість заліків</t>
  </si>
  <si>
    <t>Кількість курсових робіт</t>
  </si>
  <si>
    <t>ПОГОДЖЕНО</t>
  </si>
  <si>
    <t>Директор Миколаївського</t>
  </si>
  <si>
    <t>Мовленнєві і сенсорні системи та їх порушення</t>
  </si>
  <si>
    <t>ВК 1.2</t>
  </si>
  <si>
    <t>ВК 1.3</t>
  </si>
  <si>
    <t>ВК 1.4</t>
  </si>
  <si>
    <t>6,8</t>
  </si>
  <si>
    <t>Частка компонент загального циклу в загальному обсязі освітньої програми, %</t>
  </si>
  <si>
    <t>Частка вибіркових компонент у загальному обсязі освітньої програми, %</t>
  </si>
  <si>
    <t>Всього за циклом професійної підготовки</t>
  </si>
  <si>
    <t>Всього ОК за циклом професійної підготовки</t>
  </si>
  <si>
    <t>Всього ВК за циклом професійної підготовки</t>
  </si>
  <si>
    <t>Спецметодики навчання дисциплін у закладах середньої освіти</t>
  </si>
  <si>
    <t>Екзаменаційна сесія</t>
  </si>
  <si>
    <t>Кількість курсових проєктів</t>
  </si>
  <si>
    <t>Виконання дипломного проєкту 
(роботи)</t>
  </si>
  <si>
    <t>Комплексний атестаційний іспит</t>
  </si>
  <si>
    <t>Кредити на семестр</t>
  </si>
  <si>
    <t>1 сем</t>
  </si>
  <si>
    <t>2 сем</t>
  </si>
  <si>
    <t>3 сем</t>
  </si>
  <si>
    <t>4 сем</t>
  </si>
  <si>
    <t>5 сем</t>
  </si>
  <si>
    <t>6 сем</t>
  </si>
  <si>
    <t>7 сем</t>
  </si>
  <si>
    <t>8 сем</t>
  </si>
  <si>
    <t>ЗАТВЕРДЖУЮ</t>
  </si>
  <si>
    <t>ЗАТВЕРДЖЕНО</t>
  </si>
  <si>
    <t>рішенням Вченої ради</t>
  </si>
  <si>
    <t>Відкритого міжнародного університету</t>
  </si>
  <si>
    <t>Освітньо-професійна програма</t>
  </si>
  <si>
    <r>
      <rPr>
        <sz val="12"/>
        <rFont val="Times New Roman"/>
        <family val="1"/>
        <charset val="204"/>
      </rPr>
      <t>підготовки</t>
    </r>
    <r>
      <rPr>
        <b/>
        <sz val="12"/>
        <rFont val="Times New Roman"/>
        <family val="1"/>
        <charset val="204"/>
      </rPr>
      <t xml:space="preserve"> </t>
    </r>
    <r>
      <rPr>
        <b/>
        <u/>
        <sz val="14"/>
        <rFont val="Times New Roman"/>
        <family val="1"/>
        <charset val="204"/>
      </rPr>
      <t>бакалавра</t>
    </r>
  </si>
  <si>
    <t>першого рівня вищої освіти</t>
  </si>
  <si>
    <t>на основі повної середньої освіти</t>
  </si>
  <si>
    <t>Дисципліни вільного вибору студентів із загальноуніверситетського каталогу дисциплін циклу загальної підготовки</t>
  </si>
  <si>
    <t>Дисципліни вільного вибору студентів із загальноуніверситетського каталогу дисциплін циклу професійної підготовки</t>
  </si>
  <si>
    <t xml:space="preserve"> інституту розвитку людини</t>
  </si>
  <si>
    <t>Назва</t>
  </si>
  <si>
    <t>Форма атестації          (іспит, дипломний проєкт (робота))</t>
  </si>
  <si>
    <t>Проректор з освітньої</t>
  </si>
  <si>
    <t>діяльності</t>
  </si>
  <si>
    <t xml:space="preserve">Голова Науково-методичного </t>
  </si>
  <si>
    <t xml:space="preserve">Завідувач кафедри психології, </t>
  </si>
  <si>
    <t>спеціальної освіти та здоров'я людини</t>
  </si>
  <si>
    <t>СПЕЦІАЛЬНА ОСВІТА</t>
  </si>
  <si>
    <r>
      <t xml:space="preserve">Галузь знань: </t>
    </r>
    <r>
      <rPr>
        <b/>
        <u/>
        <sz val="12"/>
        <rFont val="Times New Roman"/>
        <family val="1"/>
        <charset val="204"/>
      </rPr>
      <t>01 Освіта</t>
    </r>
  </si>
  <si>
    <r>
      <t xml:space="preserve">Спеціальність: </t>
    </r>
    <r>
      <rPr>
        <b/>
        <u/>
        <sz val="12"/>
        <rFont val="Times New Roman"/>
        <family val="1"/>
        <charset val="204"/>
      </rPr>
      <t>016 Спеціальна освіта</t>
    </r>
  </si>
  <si>
    <r>
      <t>Кваліфікація:</t>
    </r>
    <r>
      <rPr>
        <sz val="12"/>
        <rFont val="Times New Roman"/>
        <family val="1"/>
        <charset val="204"/>
      </rPr>
      <t xml:space="preserve"> </t>
    </r>
    <r>
      <rPr>
        <b/>
        <u/>
        <sz val="12"/>
        <rFont val="Times New Roman"/>
        <family val="1"/>
        <charset val="204"/>
      </rPr>
      <t>бакалавр зі спеціальної освіти</t>
    </r>
  </si>
  <si>
    <r>
      <t xml:space="preserve">Форма навчання: </t>
    </r>
    <r>
      <rPr>
        <b/>
        <u/>
        <sz val="12"/>
        <rFont val="Times New Roman"/>
        <family val="1"/>
        <charset val="204"/>
      </rPr>
      <t>денна, заочна</t>
    </r>
  </si>
  <si>
    <r>
      <t>Строк навчання:</t>
    </r>
    <r>
      <rPr>
        <sz val="12"/>
        <rFont val="Times New Roman"/>
        <family val="1"/>
        <charset val="204"/>
      </rPr>
      <t xml:space="preserve"> </t>
    </r>
    <r>
      <rPr>
        <b/>
        <u/>
        <sz val="12"/>
        <rFont val="Times New Roman"/>
        <family val="1"/>
        <charset val="204"/>
      </rPr>
      <t>3 роки і 10 місяців</t>
    </r>
  </si>
  <si>
    <t xml:space="preserve">об'єднання з соціальної роботи </t>
  </si>
  <si>
    <t>та спеціальної освіти</t>
  </si>
  <si>
    <t>______________  Анна СТАРЄВА</t>
  </si>
  <si>
    <t>___________ Оксана КОЛЯДА</t>
  </si>
  <si>
    <t>__________________ Петро ТАЛАНЧУК</t>
  </si>
  <si>
    <t>Фізична культура (Фізичне виховання. Основи здорового способу життя. Психологія стресу і стресостійкості особистості)</t>
  </si>
  <si>
    <t>______________  Ірина МАСЛЯНІКОВА</t>
  </si>
  <si>
    <t>Миколаївський інститут розвитку людини</t>
  </si>
  <si>
    <t>ОК 1.14</t>
  </si>
  <si>
    <t>Охорона праці, безпека життєдіяльності та цивільний захист</t>
  </si>
  <si>
    <t>ID за базою ЄДЕБО 26707</t>
  </si>
  <si>
    <t>Начальник відділу</t>
  </si>
  <si>
    <t>методичної роботи</t>
  </si>
  <si>
    <t>______________Вікторія БАУЛА</t>
  </si>
  <si>
    <t>1. Логопедія з основами логопедичної ритміки та масажу</t>
  </si>
  <si>
    <t>2. Мовленнєві та сенсорні системи та їх порушення</t>
  </si>
  <si>
    <t>3. Спецметодика розвитку мовлення</t>
  </si>
  <si>
    <t>4. Стратегія раннього втручання при різних функціональних порушеннях дитячого організму</t>
  </si>
  <si>
    <t>5. Спецметодики навчання дисциплін у закладах середньої освіти</t>
  </si>
  <si>
    <t>Анатомія та фізіологія з патологією</t>
  </si>
  <si>
    <t>Педагогіка і педагогічна майстерність</t>
  </si>
  <si>
    <t>Спеціальна та інклюзивна педагогіка</t>
  </si>
  <si>
    <t xml:space="preserve">Психологія </t>
  </si>
  <si>
    <r>
      <t>Спеціальна психологія</t>
    </r>
    <r>
      <rPr>
        <sz val="12"/>
        <color rgb="FF7030A0"/>
        <rFont val="Times New Roman"/>
        <family val="1"/>
        <charset val="204"/>
      </rPr>
      <t xml:space="preserve"> </t>
    </r>
  </si>
  <si>
    <t>Клініка порушень психофізичного розвитку з основами генетики</t>
  </si>
  <si>
    <t>Теорія та методика виховання дітей з ООП</t>
  </si>
  <si>
    <t>Логопедія з основами логопедичної ритміки та масажу</t>
  </si>
  <si>
    <t>Корекційно-реабілітаційна діяльність та фізична реабілітація</t>
  </si>
  <si>
    <t>Асистування в системі інклюзії</t>
  </si>
  <si>
    <t>5*</t>
  </si>
  <si>
    <t xml:space="preserve">Комплексна діагностика при порушеннях мовлення з консультуванням </t>
  </si>
  <si>
    <t xml:space="preserve">Стратегії раннього втручання при різних функціональних порушеннях дитячого організму </t>
  </si>
  <si>
    <t>______________ Оксана ОЛЕКСЮК</t>
  </si>
  <si>
    <t xml:space="preserve">Основи наукових досліджень та академічна доброчесність </t>
  </si>
  <si>
    <t>Базова загальновійськова підготовка (теоретична підготовка)*</t>
  </si>
  <si>
    <t>4д</t>
  </si>
  <si>
    <t>"08" квітня 2025 р.</t>
  </si>
  <si>
    <t>"12" березня 2025 р.</t>
  </si>
  <si>
    <t>"10" квітня 2025 р.</t>
  </si>
  <si>
    <t>"17" квітня 2025 р.</t>
  </si>
  <si>
    <t xml:space="preserve">*Примітка. </t>
  </si>
  <si>
    <t>Базова загальновійськова підготовка проводиться з громадянами України чоловічої статі, які досягли 18-річного віку, які навчаються за денною або дуальною формою здобуття освіти та не проходять військову службу в Збройних Силах України, інших утворених відповідно до законів України військових формуваннях, службу в правоохоронних органах.</t>
  </si>
  <si>
    <t>Від проходження базової підготовки звільняються ті з них, які:</t>
  </si>
  <si>
    <t>- визнані за станом здоров’я непридатними до військової служби;</t>
  </si>
  <si>
    <t>- до набуття громадянства України пройшли військову службу в інших державах;</t>
  </si>
  <si>
    <t>- проходили військову службу;</t>
  </si>
  <si>
    <t>- мають сертифікат про проходження базової підготовки та здобуття військово-облікової спеціальності.</t>
  </si>
  <si>
    <t>Не проходять базову підготовку:</t>
  </si>
  <si>
    <t>- здобувачі вищої освіти, які здобувають освіту за іншими (крім денної та дуальної) формами здобуття освіти, включаючи поєднані;</t>
  </si>
  <si>
    <t>- здобувачі вищої освіти - іноземні громадяни.</t>
  </si>
  <si>
    <t>Здобувачі освіти жіночої статі – громадянки України, які здобувають освіту за денною або дуальною формою здобуття освіти, здобувачі освіти чоловічої статі, які навчаються на старших курсах, можуть проходити базову підготовку добровільно на підставі особистої заяви, поданої до закладу вищої освіти.</t>
  </si>
  <si>
    <t>БВП</t>
  </si>
  <si>
    <t>Базова загальновійськова підготовка (практична підготовка) - 7 кредитів ЄКТС у канікулярний період*</t>
  </si>
  <si>
    <t>"25" квітня 2025 р.</t>
  </si>
  <si>
    <t>від "25" квітня 2025 р.</t>
  </si>
  <si>
    <t>протокол № 3</t>
  </si>
  <si>
    <r>
      <t xml:space="preserve">Рік вступу: </t>
    </r>
    <r>
      <rPr>
        <b/>
        <sz val="10"/>
        <rFont val="Times New Roman"/>
        <family val="1"/>
        <charset val="204"/>
      </rPr>
      <t>2024-2025 н.р.</t>
    </r>
  </si>
  <si>
    <t>* Для здобувачів освіти, які звільнені від її проходження, та здобувачів освіти жіночої статі, які не подали заяву про її проходження, заміняється на К – канікули.</t>
  </si>
  <si>
    <r>
      <t>ПОЗНАЧЕННЯ:</t>
    </r>
    <r>
      <rPr>
        <sz val="8"/>
        <rFont val="Times New Roman"/>
        <family val="1"/>
        <charset val="204"/>
      </rPr>
      <t xml:space="preserve"> Т – теоретичне навчання; С – екзаменаційна сесія; П – практика; К – канікули; Е – іспит; БВП – практична частина базової військової підготовки*.</t>
    </r>
  </si>
  <si>
    <t>Базова загальновійськова підготовка (практична підготовка)*</t>
  </si>
  <si>
    <t>4**</t>
  </si>
  <si>
    <t>**Після проходження Базової загальновійськової підготовки (теоретичної підготовки)</t>
  </si>
  <si>
    <t>Рекомендована кількість годин на тиждень</t>
  </si>
</sst>
</file>

<file path=xl/styles.xml><?xml version="1.0" encoding="utf-8"?>
<styleSheet xmlns="http://schemas.openxmlformats.org/spreadsheetml/2006/main">
  <numFmts count="4">
    <numFmt numFmtId="164" formatCode="\1\.00"/>
    <numFmt numFmtId="165" formatCode="\2\.0"/>
    <numFmt numFmtId="166" formatCode="0.0"/>
    <numFmt numFmtId="167" formatCode="\3\.00"/>
  </numFmts>
  <fonts count="42">
    <font>
      <sz val="11"/>
      <color theme="1"/>
      <name val="Calibri"/>
      <family val="2"/>
      <charset val="204"/>
      <scheme val="minor"/>
    </font>
    <font>
      <b/>
      <sz val="12"/>
      <name val="Times New Roman"/>
      <family val="1"/>
      <charset val="204"/>
    </font>
    <font>
      <sz val="10"/>
      <name val="Times New Roman"/>
      <family val="1"/>
      <charset val="204"/>
    </font>
    <font>
      <sz val="9"/>
      <name val="Times New Roman"/>
      <family val="1"/>
      <charset val="204"/>
    </font>
    <font>
      <b/>
      <sz val="10"/>
      <name val="Times New Roman"/>
      <family val="1"/>
      <charset val="204"/>
    </font>
    <font>
      <b/>
      <sz val="11"/>
      <color indexed="18"/>
      <name val="Times New Roman"/>
      <family val="1"/>
      <charset val="204"/>
    </font>
    <font>
      <b/>
      <sz val="11"/>
      <color rgb="FF002060"/>
      <name val="Times New Roman"/>
      <family val="1"/>
      <charset val="204"/>
    </font>
    <font>
      <b/>
      <sz val="11"/>
      <name val="Times New Roman"/>
      <family val="1"/>
      <charset val="204"/>
    </font>
    <font>
      <sz val="10"/>
      <name val="Arial Cyr"/>
      <charset val="204"/>
    </font>
    <font>
      <sz val="16"/>
      <name val="Times New Roman"/>
      <family val="1"/>
      <charset val="204"/>
    </font>
    <font>
      <sz val="18"/>
      <name val="Times New Roman"/>
      <family val="1"/>
      <charset val="204"/>
    </font>
    <font>
      <sz val="14"/>
      <name val="Times New Roman"/>
      <family val="1"/>
      <charset val="204"/>
    </font>
    <font>
      <sz val="12"/>
      <name val="Times New Roman"/>
      <family val="1"/>
      <charset val="204"/>
    </font>
    <font>
      <i/>
      <sz val="8"/>
      <name val="Times New Roman"/>
      <family val="1"/>
      <charset val="204"/>
    </font>
    <font>
      <sz val="8"/>
      <name val="Times New Roman"/>
      <family val="1"/>
      <charset val="204"/>
    </font>
    <font>
      <b/>
      <sz val="16"/>
      <name val="Times New Roman"/>
      <family val="1"/>
      <charset val="204"/>
    </font>
    <font>
      <b/>
      <u/>
      <sz val="14"/>
      <name val="Times New Roman"/>
      <family val="1"/>
      <charset val="204"/>
    </font>
    <font>
      <u/>
      <sz val="12"/>
      <name val="Times New Roman"/>
      <family val="1"/>
      <charset val="204"/>
    </font>
    <font>
      <b/>
      <sz val="8"/>
      <name val="Times New Roman"/>
      <family val="1"/>
      <charset val="204"/>
    </font>
    <font>
      <b/>
      <sz val="9"/>
      <name val="Times New Roman"/>
      <family val="1"/>
      <charset val="204"/>
    </font>
    <font>
      <sz val="11"/>
      <name val="Times New Roman"/>
      <family val="1"/>
      <charset val="204"/>
    </font>
    <font>
      <sz val="11"/>
      <name val="Calibri"/>
      <family val="2"/>
      <charset val="204"/>
      <scheme val="minor"/>
    </font>
    <font>
      <sz val="11"/>
      <color theme="1"/>
      <name val="Calibri"/>
      <family val="2"/>
      <charset val="204"/>
      <scheme val="minor"/>
    </font>
    <font>
      <sz val="12"/>
      <name val="Calibri"/>
      <family val="2"/>
      <charset val="204"/>
      <scheme val="minor"/>
    </font>
    <font>
      <b/>
      <sz val="12"/>
      <color rgb="FF002060"/>
      <name val="Times New Roman"/>
      <family val="1"/>
      <charset val="204"/>
    </font>
    <font>
      <sz val="11"/>
      <color rgb="FF002060"/>
      <name val="Calibri"/>
      <family val="2"/>
      <charset val="204"/>
      <scheme val="minor"/>
    </font>
    <font>
      <sz val="12"/>
      <color theme="1"/>
      <name val="Calibri"/>
      <family val="2"/>
      <charset val="204"/>
      <scheme val="minor"/>
    </font>
    <font>
      <sz val="12"/>
      <color theme="1"/>
      <name val="Times New Roman"/>
      <family val="1"/>
      <charset val="204"/>
    </font>
    <font>
      <u/>
      <sz val="14"/>
      <color indexed="12"/>
      <name val="Arial Cyr"/>
      <charset val="204"/>
    </font>
    <font>
      <b/>
      <u/>
      <sz val="16"/>
      <name val="Times New Roman"/>
      <family val="1"/>
      <charset val="204"/>
    </font>
    <font>
      <b/>
      <u/>
      <sz val="12"/>
      <name val="Times New Roman"/>
      <family val="1"/>
      <charset val="204"/>
    </font>
    <font>
      <sz val="10"/>
      <color theme="1"/>
      <name val="Calibri"/>
      <family val="2"/>
      <charset val="204"/>
      <scheme val="minor"/>
    </font>
    <font>
      <b/>
      <sz val="11"/>
      <name val="Calibri"/>
      <family val="2"/>
      <charset val="204"/>
      <scheme val="minor"/>
    </font>
    <font>
      <b/>
      <sz val="14"/>
      <name val="Times New Roman"/>
      <family val="1"/>
      <charset val="204"/>
    </font>
    <font>
      <sz val="11"/>
      <color rgb="FF000000"/>
      <name val="Calibri"/>
      <family val="2"/>
      <charset val="204"/>
    </font>
    <font>
      <sz val="11"/>
      <color indexed="8"/>
      <name val="Calibri"/>
      <family val="2"/>
      <charset val="204"/>
    </font>
    <font>
      <sz val="12"/>
      <color rgb="FF7030A0"/>
      <name val="Times New Roman"/>
      <family val="1"/>
      <charset val="204"/>
    </font>
    <font>
      <b/>
      <sz val="12"/>
      <color theme="1"/>
      <name val="Times New Roman"/>
      <family val="1"/>
      <charset val="204"/>
    </font>
    <font>
      <b/>
      <sz val="10"/>
      <color rgb="FFFF0000"/>
      <name val="Times New Roman"/>
      <family val="1"/>
      <charset val="204"/>
    </font>
    <font>
      <b/>
      <sz val="12"/>
      <name val="Calibri"/>
      <family val="2"/>
      <charset val="204"/>
      <scheme val="minor"/>
    </font>
    <font>
      <sz val="11"/>
      <color rgb="FF002060"/>
      <name val="Times New Roman"/>
      <family val="1"/>
      <charset val="204"/>
    </font>
    <font>
      <sz val="10"/>
      <color theme="1"/>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indexed="47"/>
        <bgColor indexed="64"/>
      </patternFill>
    </fill>
    <fill>
      <patternFill patternType="solid">
        <fgColor indexed="26"/>
        <bgColor indexed="64"/>
      </patternFill>
    </fill>
    <fill>
      <patternFill patternType="solid">
        <fgColor indexed="45"/>
        <bgColor indexed="64"/>
      </patternFill>
    </fill>
    <fill>
      <patternFill patternType="solid">
        <fgColor indexed="9"/>
        <bgColor indexed="64"/>
      </patternFill>
    </fill>
    <fill>
      <patternFill patternType="solid">
        <fgColor theme="6" tint="0.39997558519241921"/>
        <bgColor indexed="64"/>
      </patternFill>
    </fill>
    <fill>
      <patternFill patternType="solid">
        <fgColor rgb="FF92D050"/>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FFFF"/>
        <bgColor indexed="64"/>
      </patternFill>
    </fill>
    <fill>
      <patternFill patternType="solid">
        <fgColor rgb="FF00B0F0"/>
        <bgColor indexed="64"/>
      </patternFill>
    </fill>
    <fill>
      <patternFill patternType="solid">
        <fgColor rgb="FFFF0000"/>
        <bgColor indexed="64"/>
      </patternFill>
    </fill>
  </fills>
  <borders count="72">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s>
  <cellStyleXfs count="8">
    <xf numFmtId="0" fontId="0" fillId="0" borderId="0"/>
    <xf numFmtId="0" fontId="8" fillId="0" borderId="0"/>
    <xf numFmtId="9" fontId="22" fillId="0" borderId="0" applyFont="0" applyFill="0" applyBorder="0" applyAlignment="0" applyProtection="0"/>
    <xf numFmtId="0" fontId="22" fillId="0" borderId="0"/>
    <xf numFmtId="0" fontId="28" fillId="0" borderId="0" applyNumberFormat="0" applyFill="0" applyBorder="0" applyAlignment="0" applyProtection="0">
      <alignment vertical="top"/>
      <protection locked="0"/>
    </xf>
    <xf numFmtId="0" fontId="34" fillId="0" borderId="0">
      <protection locked="0"/>
    </xf>
    <xf numFmtId="0" fontId="35" fillId="0" borderId="0"/>
    <xf numFmtId="9" fontId="22" fillId="0" borderId="0" applyFont="0" applyFill="0" applyBorder="0" applyAlignment="0" applyProtection="0"/>
  </cellStyleXfs>
  <cellXfs count="560">
    <xf numFmtId="0" fontId="0" fillId="0" borderId="0" xfId="0"/>
    <xf numFmtId="0" fontId="4" fillId="0" borderId="20" xfId="0" applyFont="1" applyBorder="1" applyAlignment="1">
      <alignment horizontal="centerContinuous" vertical="center"/>
    </xf>
    <xf numFmtId="0" fontId="4" fillId="0" borderId="21" xfId="0" applyFont="1" applyBorder="1" applyAlignment="1">
      <alignment horizontal="centerContinuous" vertical="center"/>
    </xf>
    <xf numFmtId="0" fontId="4" fillId="0" borderId="22" xfId="0" applyFont="1" applyBorder="1" applyAlignment="1">
      <alignment horizontal="centerContinuous" vertical="center"/>
    </xf>
    <xf numFmtId="0" fontId="4" fillId="0" borderId="23" xfId="0" applyFont="1" applyBorder="1" applyAlignment="1">
      <alignment horizontal="centerContinuous" vertical="center"/>
    </xf>
    <xf numFmtId="0" fontId="4" fillId="0" borderId="24" xfId="0" applyFont="1" applyBorder="1" applyAlignment="1">
      <alignment horizontal="centerContinuous" vertical="center"/>
    </xf>
    <xf numFmtId="0" fontId="4" fillId="0" borderId="21" xfId="0" applyFont="1" applyBorder="1" applyAlignment="1">
      <alignment horizontal="center" vertical="center"/>
    </xf>
    <xf numFmtId="0" fontId="7" fillId="5" borderId="29" xfId="0" applyFont="1" applyFill="1" applyBorder="1" applyAlignment="1">
      <alignment horizontal="center" vertical="center"/>
    </xf>
    <xf numFmtId="0" fontId="7" fillId="5" borderId="38" xfId="0" applyFont="1" applyFill="1" applyBorder="1" applyAlignment="1">
      <alignment horizontal="center" vertical="center"/>
    </xf>
    <xf numFmtId="0" fontId="9" fillId="0" borderId="0" xfId="1" applyFont="1" applyAlignment="1">
      <alignment horizontal="center" vertical="center"/>
    </xf>
    <xf numFmtId="0" fontId="2" fillId="0" borderId="0" xfId="1" applyFont="1" applyAlignment="1">
      <alignment vertical="center" wrapText="1"/>
    </xf>
    <xf numFmtId="0" fontId="10" fillId="0" borderId="0" xfId="1" applyFont="1" applyAlignment="1">
      <alignment vertical="center" wrapText="1"/>
    </xf>
    <xf numFmtId="0" fontId="9" fillId="0" borderId="0" xfId="1" applyFont="1" applyAlignment="1">
      <alignment vertical="center"/>
    </xf>
    <xf numFmtId="0" fontId="12" fillId="0" borderId="0" xfId="1" applyFont="1" applyAlignment="1">
      <alignment vertical="center" wrapText="1"/>
    </xf>
    <xf numFmtId="0" fontId="4" fillId="0" borderId="0" xfId="1" applyFont="1"/>
    <xf numFmtId="0" fontId="2" fillId="0" borderId="0" xfId="1" applyFont="1"/>
    <xf numFmtId="0" fontId="14" fillId="0" borderId="0" xfId="1" applyFont="1" applyAlignment="1">
      <alignment horizontal="center" vertical="top"/>
    </xf>
    <xf numFmtId="0" fontId="4" fillId="0" borderId="0" xfId="1" applyFont="1" applyAlignment="1">
      <alignment horizontal="left"/>
    </xf>
    <xf numFmtId="0" fontId="13" fillId="0" borderId="0" xfId="1" applyFont="1" applyAlignment="1">
      <alignment horizontal="center" vertical="top" wrapText="1"/>
    </xf>
    <xf numFmtId="0" fontId="2" fillId="0" borderId="0" xfId="1" applyFont="1" applyAlignment="1">
      <alignment horizontal="left"/>
    </xf>
    <xf numFmtId="0" fontId="2" fillId="0" borderId="0" xfId="1" applyFont="1" applyAlignment="1">
      <alignment vertical="center"/>
    </xf>
    <xf numFmtId="0" fontId="11" fillId="0" borderId="0" xfId="1" applyFont="1"/>
    <xf numFmtId="0" fontId="14" fillId="0" borderId="0" xfId="1" applyFont="1"/>
    <xf numFmtId="0" fontId="19" fillId="0" borderId="0" xfId="1" applyFont="1"/>
    <xf numFmtId="0" fontId="14" fillId="0" borderId="0" xfId="1" applyFont="1" applyAlignment="1">
      <alignment horizontal="center" vertical="center"/>
    </xf>
    <xf numFmtId="0" fontId="18" fillId="0" borderId="2" xfId="1" applyFont="1" applyBorder="1" applyAlignment="1">
      <alignment horizontal="center" vertical="center" textRotation="90" wrapText="1"/>
    </xf>
    <xf numFmtId="0" fontId="18" fillId="0" borderId="0" xfId="1" applyFont="1" applyAlignment="1">
      <alignment horizontal="center" vertical="center" textRotation="90" wrapText="1"/>
    </xf>
    <xf numFmtId="0" fontId="18" fillId="0" borderId="0" xfId="1" applyFont="1" applyAlignment="1">
      <alignment horizontal="center"/>
    </xf>
    <xf numFmtId="0" fontId="18" fillId="0" borderId="42" xfId="1" applyFont="1" applyBorder="1" applyAlignment="1">
      <alignment horizontal="center" vertical="center" wrapText="1"/>
    </xf>
    <xf numFmtId="0" fontId="7" fillId="0" borderId="9" xfId="1" applyFont="1" applyBorder="1" applyAlignment="1">
      <alignment horizontal="center" vertical="center" wrapText="1"/>
    </xf>
    <xf numFmtId="1" fontId="1" fillId="5" borderId="29" xfId="0" applyNumberFormat="1" applyFont="1" applyFill="1" applyBorder="1" applyAlignment="1">
      <alignment horizontal="center"/>
    </xf>
    <xf numFmtId="1" fontId="1" fillId="5" borderId="38" xfId="0" applyNumberFormat="1" applyFont="1" applyFill="1" applyBorder="1" applyAlignment="1">
      <alignment horizontal="center"/>
    </xf>
    <xf numFmtId="1" fontId="1" fillId="5" borderId="39" xfId="0" applyNumberFormat="1" applyFont="1" applyFill="1" applyBorder="1" applyAlignment="1">
      <alignment horizontal="center"/>
    </xf>
    <xf numFmtId="1" fontId="1" fillId="5" borderId="40" xfId="0" applyNumberFormat="1" applyFont="1" applyFill="1" applyBorder="1" applyAlignment="1">
      <alignment horizontal="center"/>
    </xf>
    <xf numFmtId="1" fontId="1" fillId="5" borderId="30" xfId="0" applyNumberFormat="1" applyFont="1" applyFill="1" applyBorder="1" applyAlignment="1">
      <alignment horizontal="center"/>
    </xf>
    <xf numFmtId="0" fontId="20" fillId="0" borderId="0" xfId="0" applyFont="1"/>
    <xf numFmtId="165" fontId="1" fillId="0" borderId="0" xfId="0" applyNumberFormat="1" applyFont="1" applyAlignment="1">
      <alignment horizontal="center"/>
    </xf>
    <xf numFmtId="0" fontId="1" fillId="0" borderId="0" xfId="0" applyFont="1" applyAlignment="1">
      <alignment horizontal="right" vertical="center"/>
    </xf>
    <xf numFmtId="1" fontId="1" fillId="5" borderId="28" xfId="0" applyNumberFormat="1" applyFont="1" applyFill="1" applyBorder="1" applyAlignment="1">
      <alignment horizontal="center" vertical="center"/>
    </xf>
    <xf numFmtId="1" fontId="1" fillId="5" borderId="29" xfId="0" applyNumberFormat="1" applyFont="1" applyFill="1" applyBorder="1" applyAlignment="1">
      <alignment horizontal="center" vertical="center"/>
    </xf>
    <xf numFmtId="1" fontId="1" fillId="5" borderId="30" xfId="0" applyNumberFormat="1" applyFont="1" applyFill="1" applyBorder="1" applyAlignment="1">
      <alignment horizontal="center" vertical="center"/>
    </xf>
    <xf numFmtId="167" fontId="20" fillId="0" borderId="0" xfId="0" applyNumberFormat="1" applyFont="1"/>
    <xf numFmtId="0" fontId="21" fillId="0" borderId="0" xfId="0" applyFont="1"/>
    <xf numFmtId="2" fontId="12" fillId="0" borderId="9" xfId="0" applyNumberFormat="1" applyFont="1" applyBorder="1" applyAlignment="1" applyProtection="1">
      <alignment horizontal="center" vertical="center" wrapText="1"/>
      <protection locked="0"/>
    </xf>
    <xf numFmtId="1" fontId="7" fillId="5" borderId="39" xfId="0" applyNumberFormat="1" applyFont="1" applyFill="1" applyBorder="1" applyAlignment="1">
      <alignment horizontal="center" vertical="center"/>
    </xf>
    <xf numFmtId="1" fontId="7" fillId="5" borderId="36" xfId="0" applyNumberFormat="1" applyFont="1" applyFill="1" applyBorder="1" applyAlignment="1">
      <alignment horizontal="center" vertical="center"/>
    </xf>
    <xf numFmtId="1" fontId="7" fillId="5" borderId="29" xfId="0" applyNumberFormat="1" applyFont="1" applyFill="1" applyBorder="1" applyAlignment="1">
      <alignment horizontal="center" vertical="center"/>
    </xf>
    <xf numFmtId="1" fontId="7" fillId="5" borderId="41" xfId="0" applyNumberFormat="1" applyFont="1" applyFill="1" applyBorder="1" applyAlignment="1">
      <alignment horizontal="center" vertical="center"/>
    </xf>
    <xf numFmtId="1" fontId="7" fillId="5" borderId="30" xfId="0" applyNumberFormat="1" applyFont="1" applyFill="1" applyBorder="1" applyAlignment="1">
      <alignment horizontal="center" vertical="center"/>
    </xf>
    <xf numFmtId="1" fontId="1" fillId="2" borderId="57" xfId="0" applyNumberFormat="1" applyFont="1" applyFill="1" applyBorder="1" applyAlignment="1">
      <alignment horizontal="center"/>
    </xf>
    <xf numFmtId="1" fontId="1" fillId="2" borderId="14" xfId="0" applyNumberFormat="1" applyFont="1" applyFill="1" applyBorder="1" applyAlignment="1">
      <alignment horizontal="center"/>
    </xf>
    <xf numFmtId="1" fontId="12" fillId="2" borderId="10" xfId="0" applyNumberFormat="1" applyFont="1" applyFill="1" applyBorder="1" applyAlignment="1">
      <alignment horizontal="center"/>
    </xf>
    <xf numFmtId="1" fontId="12" fillId="2" borderId="11" xfId="0" applyNumberFormat="1" applyFont="1" applyFill="1" applyBorder="1" applyAlignment="1">
      <alignment horizontal="center"/>
    </xf>
    <xf numFmtId="0" fontId="25" fillId="0" borderId="0" xfId="0" applyFont="1"/>
    <xf numFmtId="0" fontId="1" fillId="7" borderId="29" xfId="0" applyFont="1" applyFill="1" applyBorder="1" applyAlignment="1">
      <alignment horizontal="center" vertical="center"/>
    </xf>
    <xf numFmtId="0" fontId="1" fillId="7" borderId="39" xfId="0" applyFont="1" applyFill="1" applyBorder="1" applyAlignment="1">
      <alignment horizontal="center" vertical="center"/>
    </xf>
    <xf numFmtId="9" fontId="1" fillId="7" borderId="40" xfId="2" applyFont="1" applyFill="1" applyBorder="1" applyAlignment="1">
      <alignment horizontal="center" vertical="center"/>
    </xf>
    <xf numFmtId="0" fontId="1" fillId="7" borderId="38" xfId="0" applyFont="1" applyFill="1" applyBorder="1" applyAlignment="1">
      <alignment horizontal="center" vertical="center"/>
    </xf>
    <xf numFmtId="0" fontId="1" fillId="7" borderId="28" xfId="0" applyFont="1" applyFill="1" applyBorder="1" applyAlignment="1">
      <alignment horizontal="center" vertical="center"/>
    </xf>
    <xf numFmtId="0" fontId="1" fillId="7" borderId="30" xfId="0" applyFont="1" applyFill="1" applyBorder="1" applyAlignment="1">
      <alignment horizontal="center" vertical="center"/>
    </xf>
    <xf numFmtId="0" fontId="2" fillId="0" borderId="0" xfId="1" applyFont="1" applyAlignment="1">
      <alignment horizontal="left" vertical="center"/>
    </xf>
    <xf numFmtId="9" fontId="2" fillId="0" borderId="0" xfId="2" applyFont="1" applyAlignment="1">
      <alignment vertical="center"/>
    </xf>
    <xf numFmtId="0" fontId="26" fillId="0" borderId="0" xfId="0" applyFont="1"/>
    <xf numFmtId="0" fontId="20" fillId="0" borderId="0" xfId="1" applyFont="1" applyAlignment="1">
      <alignment vertical="top" wrapText="1"/>
    </xf>
    <xf numFmtId="2" fontId="12" fillId="0" borderId="2" xfId="0" applyNumberFormat="1" applyFont="1" applyBorder="1" applyAlignment="1" applyProtection="1">
      <alignment horizontal="center" vertical="center" wrapText="1"/>
      <protection locked="0"/>
    </xf>
    <xf numFmtId="0" fontId="1" fillId="0" borderId="18" xfId="0" applyFont="1" applyBorder="1" applyAlignment="1">
      <alignment horizontal="center" vertical="center"/>
    </xf>
    <xf numFmtId="0" fontId="12" fillId="0" borderId="18" xfId="0" applyFont="1" applyBorder="1" applyAlignment="1">
      <alignment horizontal="center" vertical="center"/>
    </xf>
    <xf numFmtId="0" fontId="1" fillId="0" borderId="31" xfId="0" applyFont="1" applyBorder="1" applyAlignment="1">
      <alignment horizontal="center" vertical="center"/>
    </xf>
    <xf numFmtId="1" fontId="12" fillId="2" borderId="18" xfId="0" applyNumberFormat="1" applyFont="1" applyFill="1" applyBorder="1" applyAlignment="1" applyProtection="1">
      <alignment horizontal="center" vertical="center"/>
      <protection locked="0"/>
    </xf>
    <xf numFmtId="1" fontId="12" fillId="2" borderId="31" xfId="0" applyNumberFormat="1" applyFont="1" applyFill="1" applyBorder="1" applyAlignment="1" applyProtection="1">
      <alignment horizontal="center" vertical="center"/>
      <protection locked="0"/>
    </xf>
    <xf numFmtId="0" fontId="12" fillId="3" borderId="11" xfId="0" applyFont="1" applyFill="1" applyBorder="1" applyAlignment="1" applyProtection="1">
      <alignment horizontal="center" vertical="center" wrapText="1"/>
      <protection locked="0"/>
    </xf>
    <xf numFmtId="0" fontId="12" fillId="0" borderId="11" xfId="0" applyFont="1" applyBorder="1" applyAlignment="1" applyProtection="1">
      <alignment horizontal="center" vertical="center"/>
      <protection locked="0"/>
    </xf>
    <xf numFmtId="1" fontId="12" fillId="0" borderId="14" xfId="0" applyNumberFormat="1" applyFont="1" applyBorder="1" applyAlignment="1">
      <alignment horizontal="center" vertical="center"/>
    </xf>
    <xf numFmtId="1" fontId="1" fillId="0" borderId="11" xfId="0" applyNumberFormat="1" applyFont="1" applyBorder="1" applyAlignment="1">
      <alignment horizontal="center" vertical="center"/>
    </xf>
    <xf numFmtId="1" fontId="12" fillId="0" borderId="13" xfId="0" applyNumberFormat="1" applyFont="1" applyBorder="1" applyAlignment="1" applyProtection="1">
      <alignment horizontal="center" vertical="center"/>
      <protection locked="0"/>
    </xf>
    <xf numFmtId="2" fontId="12" fillId="0" borderId="34" xfId="0" applyNumberFormat="1"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 fillId="0" borderId="48"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2" fillId="0" borderId="1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2" fillId="0" borderId="10" xfId="0" applyFont="1" applyBorder="1" applyAlignment="1" applyProtection="1">
      <alignment horizontal="center" vertical="center" wrapText="1"/>
      <protection locked="0"/>
    </xf>
    <xf numFmtId="1" fontId="1" fillId="6" borderId="11" xfId="0" applyNumberFormat="1" applyFont="1" applyFill="1" applyBorder="1" applyAlignment="1">
      <alignment horizontal="center" vertical="center"/>
    </xf>
    <xf numFmtId="165" fontId="12" fillId="6" borderId="9" xfId="0" applyNumberFormat="1" applyFont="1" applyFill="1" applyBorder="1" applyAlignment="1" applyProtection="1">
      <alignment horizontal="center" vertical="center"/>
      <protection locked="0"/>
    </xf>
    <xf numFmtId="1" fontId="1" fillId="6" borderId="13" xfId="0" applyNumberFormat="1" applyFont="1" applyFill="1" applyBorder="1" applyAlignment="1" applyProtection="1">
      <alignment horizontal="center" vertical="center"/>
      <protection locked="0"/>
    </xf>
    <xf numFmtId="1" fontId="12" fillId="0" borderId="11" xfId="0" applyNumberFormat="1" applyFont="1" applyBorder="1" applyAlignment="1">
      <alignment horizontal="center" vertical="center"/>
    </xf>
    <xf numFmtId="1" fontId="12" fillId="0" borderId="12" xfId="0" applyNumberFormat="1" applyFont="1" applyBorder="1" applyAlignment="1">
      <alignment horizontal="center" vertical="center"/>
    </xf>
    <xf numFmtId="0" fontId="12" fillId="6" borderId="11" xfId="0" applyFont="1" applyFill="1" applyBorder="1" applyAlignment="1" applyProtection="1">
      <alignment horizontal="left" vertical="center"/>
      <protection locked="0"/>
    </xf>
    <xf numFmtId="165" fontId="12" fillId="6" borderId="42" xfId="0" applyNumberFormat="1" applyFont="1" applyFill="1" applyBorder="1" applyAlignment="1" applyProtection="1">
      <alignment horizontal="center" vertical="center"/>
      <protection locked="0"/>
    </xf>
    <xf numFmtId="0" fontId="12" fillId="2" borderId="56" xfId="0" applyFont="1" applyFill="1" applyBorder="1" applyAlignment="1">
      <alignment horizontal="center"/>
    </xf>
    <xf numFmtId="0" fontId="12" fillId="3" borderId="10" xfId="0" applyFont="1" applyFill="1" applyBorder="1" applyAlignment="1" applyProtection="1">
      <alignment horizontal="center" vertical="center" wrapText="1"/>
      <protection locked="0"/>
    </xf>
    <xf numFmtId="1" fontId="1" fillId="6" borderId="18" xfId="0" applyNumberFormat="1" applyFont="1" applyFill="1" applyBorder="1" applyAlignment="1">
      <alignment horizontal="center" vertical="center"/>
    </xf>
    <xf numFmtId="1" fontId="1" fillId="6" borderId="33" xfId="0" applyNumberFormat="1" applyFont="1" applyFill="1" applyBorder="1" applyAlignment="1">
      <alignment horizontal="center" vertical="center"/>
    </xf>
    <xf numFmtId="1" fontId="1" fillId="6" borderId="19" xfId="0" applyNumberFormat="1" applyFont="1" applyFill="1" applyBorder="1" applyAlignment="1">
      <alignment horizontal="center" vertical="center"/>
    </xf>
    <xf numFmtId="0" fontId="12" fillId="6" borderId="44" xfId="0" applyFont="1" applyFill="1" applyBorder="1" applyAlignment="1">
      <alignment horizontal="center"/>
    </xf>
    <xf numFmtId="0" fontId="12" fillId="6" borderId="47" xfId="0" applyFont="1" applyFill="1" applyBorder="1" applyAlignment="1">
      <alignment horizontal="center"/>
    </xf>
    <xf numFmtId="9" fontId="2" fillId="0" borderId="0" xfId="2" applyFont="1" applyFill="1" applyAlignment="1">
      <alignment vertical="center"/>
    </xf>
    <xf numFmtId="0" fontId="12" fillId="0" borderId="0" xfId="0" applyFont="1" applyAlignment="1">
      <alignment vertical="center"/>
    </xf>
    <xf numFmtId="0" fontId="12" fillId="0" borderId="0" xfId="0" applyFont="1" applyAlignment="1">
      <alignment horizontal="left" vertical="center"/>
    </xf>
    <xf numFmtId="0" fontId="1" fillId="2" borderId="32" xfId="0" applyFont="1" applyFill="1" applyBorder="1" applyAlignment="1">
      <alignment horizontal="center" vertical="center"/>
    </xf>
    <xf numFmtId="1" fontId="12" fillId="2" borderId="33" xfId="0" applyNumberFormat="1" applyFont="1" applyFill="1" applyBorder="1" applyAlignment="1">
      <alignment horizontal="center" vertical="center"/>
    </xf>
    <xf numFmtId="1" fontId="1" fillId="2" borderId="18" xfId="0" applyNumberFormat="1" applyFont="1" applyFill="1" applyBorder="1" applyAlignment="1">
      <alignment horizontal="center" vertical="center"/>
    </xf>
    <xf numFmtId="1" fontId="12" fillId="2" borderId="32" xfId="0" applyNumberFormat="1" applyFont="1" applyFill="1" applyBorder="1" applyAlignment="1" applyProtection="1">
      <alignment horizontal="center" vertical="center"/>
      <protection locked="0"/>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31" fillId="0" borderId="0" xfId="0" applyFont="1" applyAlignment="1">
      <alignment vertical="center"/>
    </xf>
    <xf numFmtId="0" fontId="2" fillId="0" borderId="0" xfId="0" applyFont="1"/>
    <xf numFmtId="0" fontId="2" fillId="0" borderId="0" xfId="1" applyFont="1" applyAlignment="1">
      <alignment horizontal="center"/>
    </xf>
    <xf numFmtId="166" fontId="12" fillId="0" borderId="11" xfId="0" applyNumberFormat="1" applyFont="1" applyBorder="1" applyAlignment="1">
      <alignment horizontal="center" vertical="center"/>
    </xf>
    <xf numFmtId="0" fontId="12" fillId="0" borderId="51" xfId="0" applyFont="1" applyBorder="1" applyAlignment="1" applyProtection="1">
      <alignment horizontal="center" vertical="center" wrapText="1"/>
      <protection locked="0"/>
    </xf>
    <xf numFmtId="0" fontId="12" fillId="0" borderId="56" xfId="0" applyFont="1" applyBorder="1" applyAlignment="1" applyProtection="1">
      <alignment horizontal="center" vertical="center" wrapText="1"/>
      <protection locked="0"/>
    </xf>
    <xf numFmtId="0" fontId="12" fillId="0" borderId="33" xfId="0" applyFont="1" applyBorder="1" applyAlignment="1">
      <alignment horizontal="center" vertical="center"/>
    </xf>
    <xf numFmtId="0" fontId="12" fillId="9" borderId="11" xfId="0" applyFont="1" applyFill="1" applyBorder="1" applyAlignment="1" applyProtection="1">
      <alignment horizontal="center" vertical="center" wrapText="1"/>
      <protection locked="0"/>
    </xf>
    <xf numFmtId="0" fontId="12" fillId="9" borderId="15" xfId="0" applyFont="1" applyFill="1" applyBorder="1" applyAlignment="1" applyProtection="1">
      <alignment horizontal="center" vertical="center" wrapText="1"/>
      <protection locked="0"/>
    </xf>
    <xf numFmtId="1" fontId="12" fillId="9" borderId="11" xfId="0" applyNumberFormat="1" applyFont="1" applyFill="1" applyBorder="1" applyAlignment="1" applyProtection="1">
      <alignment horizontal="center" vertical="center" wrapText="1"/>
      <protection locked="0"/>
    </xf>
    <xf numFmtId="1" fontId="12" fillId="9" borderId="15" xfId="0" applyNumberFormat="1" applyFont="1" applyFill="1" applyBorder="1" applyAlignment="1" applyProtection="1">
      <alignment horizontal="center" vertical="center" wrapText="1"/>
      <protection locked="0"/>
    </xf>
    <xf numFmtId="1" fontId="12" fillId="0" borderId="10" xfId="0" applyNumberFormat="1" applyFont="1" applyBorder="1" applyAlignment="1">
      <alignment horizontal="center"/>
    </xf>
    <xf numFmtId="1" fontId="12" fillId="0" borderId="11" xfId="0" applyNumberFormat="1" applyFont="1" applyBorder="1" applyAlignment="1">
      <alignment horizontal="center"/>
    </xf>
    <xf numFmtId="0" fontId="12" fillId="0" borderId="12" xfId="0" applyFont="1" applyBorder="1" applyAlignment="1">
      <alignment horizontal="center"/>
    </xf>
    <xf numFmtId="0" fontId="7" fillId="8" borderId="29" xfId="0" applyFont="1" applyFill="1" applyBorder="1" applyAlignment="1" applyProtection="1">
      <alignment horizontal="right" vertical="center" wrapText="1"/>
      <protection locked="0"/>
    </xf>
    <xf numFmtId="1" fontId="7" fillId="8" borderId="39" xfId="0" applyNumberFormat="1" applyFont="1" applyFill="1" applyBorder="1" applyAlignment="1">
      <alignment horizontal="center" vertical="center"/>
    </xf>
    <xf numFmtId="1" fontId="7" fillId="8" borderId="28" xfId="0" applyNumberFormat="1" applyFont="1" applyFill="1" applyBorder="1" applyAlignment="1">
      <alignment horizontal="center" vertical="center"/>
    </xf>
    <xf numFmtId="1" fontId="7" fillId="8" borderId="29" xfId="0" applyNumberFormat="1" applyFont="1" applyFill="1" applyBorder="1" applyAlignment="1">
      <alignment horizontal="center" vertical="center"/>
    </xf>
    <xf numFmtId="1" fontId="7" fillId="8" borderId="41" xfId="0" applyNumberFormat="1" applyFont="1" applyFill="1" applyBorder="1" applyAlignment="1">
      <alignment horizontal="center" vertical="center"/>
    </xf>
    <xf numFmtId="1" fontId="7" fillId="8" borderId="40" xfId="0" applyNumberFormat="1" applyFont="1" applyFill="1" applyBorder="1" applyAlignment="1">
      <alignment horizontal="center" vertical="center"/>
    </xf>
    <xf numFmtId="1" fontId="7" fillId="8" borderId="30" xfId="0" applyNumberFormat="1" applyFont="1" applyFill="1" applyBorder="1" applyAlignment="1">
      <alignment horizontal="center" vertical="center"/>
    </xf>
    <xf numFmtId="0" fontId="1" fillId="8" borderId="28" xfId="0" applyFont="1" applyFill="1" applyBorder="1" applyAlignment="1">
      <alignment horizontal="center"/>
    </xf>
    <xf numFmtId="0" fontId="1" fillId="8" borderId="29" xfId="0" applyFont="1" applyFill="1" applyBorder="1" applyAlignment="1">
      <alignment horizontal="center"/>
    </xf>
    <xf numFmtId="0" fontId="1" fillId="8" borderId="38" xfId="0" applyFont="1" applyFill="1" applyBorder="1" applyAlignment="1">
      <alignment horizontal="center"/>
    </xf>
    <xf numFmtId="0" fontId="1" fillId="8" borderId="39" xfId="0" applyFont="1" applyFill="1" applyBorder="1" applyAlignment="1">
      <alignment horizontal="center"/>
    </xf>
    <xf numFmtId="0" fontId="1" fillId="8" borderId="40" xfId="0" applyFont="1" applyFill="1" applyBorder="1" applyAlignment="1">
      <alignment horizontal="center"/>
    </xf>
    <xf numFmtId="1" fontId="1" fillId="8" borderId="28" xfId="0" applyNumberFormat="1" applyFont="1" applyFill="1" applyBorder="1" applyAlignment="1">
      <alignment horizontal="center"/>
    </xf>
    <xf numFmtId="1" fontId="1" fillId="8" borderId="29" xfId="0" applyNumberFormat="1" applyFont="1" applyFill="1" applyBorder="1" applyAlignment="1">
      <alignment horizontal="center"/>
    </xf>
    <xf numFmtId="1" fontId="1" fillId="8" borderId="30" xfId="0" applyNumberFormat="1" applyFont="1" applyFill="1" applyBorder="1" applyAlignment="1">
      <alignment horizontal="center"/>
    </xf>
    <xf numFmtId="0" fontId="2" fillId="0" borderId="9" xfId="1" applyFont="1" applyBorder="1" applyAlignment="1">
      <alignment horizontal="center" vertical="center"/>
    </xf>
    <xf numFmtId="0" fontId="2" fillId="0" borderId="14" xfId="1" applyFont="1" applyBorder="1" applyAlignment="1">
      <alignment horizontal="center" vertical="center"/>
    </xf>
    <xf numFmtId="0" fontId="2" fillId="0" borderId="11" xfId="1" applyFont="1" applyBorder="1" applyAlignment="1">
      <alignment horizontal="center" vertical="center"/>
    </xf>
    <xf numFmtId="0" fontId="2" fillId="0" borderId="15" xfId="1" applyFont="1" applyBorder="1" applyAlignment="1">
      <alignment horizontal="center" vertical="center"/>
    </xf>
    <xf numFmtId="0" fontId="2" fillId="0" borderId="12" xfId="1" applyFont="1" applyBorder="1" applyAlignment="1">
      <alignment horizontal="center" vertical="center"/>
    </xf>
    <xf numFmtId="0" fontId="2" fillId="0" borderId="42" xfId="1" applyFont="1" applyBorder="1" applyAlignment="1">
      <alignment horizontal="center" vertical="center"/>
    </xf>
    <xf numFmtId="0" fontId="2" fillId="0" borderId="46" xfId="1" applyFont="1" applyBorder="1" applyAlignment="1">
      <alignment horizontal="center" vertical="center"/>
    </xf>
    <xf numFmtId="0" fontId="2" fillId="0" borderId="44" xfId="1" applyFont="1" applyBorder="1" applyAlignment="1">
      <alignment horizontal="center" vertical="center"/>
    </xf>
    <xf numFmtId="0" fontId="2" fillId="0" borderId="47" xfId="1" applyFont="1" applyBorder="1" applyAlignment="1">
      <alignment horizontal="center" vertical="center"/>
    </xf>
    <xf numFmtId="0" fontId="2" fillId="0" borderId="45" xfId="1" applyFont="1" applyBorder="1" applyAlignment="1">
      <alignment horizontal="center" vertical="center"/>
    </xf>
    <xf numFmtId="0" fontId="2" fillId="0" borderId="5" xfId="1" applyFont="1" applyBorder="1" applyAlignment="1">
      <alignment horizontal="center" vertical="center"/>
    </xf>
    <xf numFmtId="0" fontId="2" fillId="0" borderId="4" xfId="1" applyFont="1" applyBorder="1" applyAlignment="1">
      <alignment horizontal="center" vertical="center"/>
    </xf>
    <xf numFmtId="0" fontId="2" fillId="9" borderId="11" xfId="0" applyFont="1" applyFill="1" applyBorder="1" applyAlignment="1">
      <alignment horizontal="center" vertical="center"/>
    </xf>
    <xf numFmtId="0" fontId="2" fillId="9" borderId="15" xfId="0" applyFont="1" applyFill="1" applyBorder="1" applyAlignment="1">
      <alignment horizontal="center" vertical="center"/>
    </xf>
    <xf numFmtId="0" fontId="4" fillId="9" borderId="21" xfId="0" applyFont="1" applyFill="1" applyBorder="1" applyAlignment="1">
      <alignment horizontal="center" vertical="center"/>
    </xf>
    <xf numFmtId="0" fontId="4" fillId="9" borderId="16" xfId="0" applyFont="1" applyFill="1" applyBorder="1" applyAlignment="1">
      <alignment horizontal="center" vertical="center"/>
    </xf>
    <xf numFmtId="0" fontId="12" fillId="0" borderId="11" xfId="0" applyFont="1" applyBorder="1" applyAlignment="1" applyProtection="1">
      <alignment vertical="center" wrapText="1"/>
      <protection locked="0"/>
    </xf>
    <xf numFmtId="0" fontId="12" fillId="0" borderId="18" xfId="0" applyFont="1" applyBorder="1" applyAlignment="1" applyProtection="1">
      <alignment vertical="center"/>
      <protection locked="0"/>
    </xf>
    <xf numFmtId="0" fontId="12" fillId="0" borderId="11" xfId="0" applyFont="1" applyBorder="1" applyAlignment="1" applyProtection="1">
      <alignment horizontal="left" vertical="center" wrapText="1"/>
      <protection locked="0"/>
    </xf>
    <xf numFmtId="0" fontId="12" fillId="0" borderId="11" xfId="0" applyFont="1" applyBorder="1" applyAlignment="1" applyProtection="1">
      <alignment vertical="center"/>
      <protection locked="0"/>
    </xf>
    <xf numFmtId="0" fontId="12" fillId="0" borderId="11" xfId="0" applyFont="1" applyBorder="1" applyAlignment="1" applyProtection="1">
      <alignment horizontal="left" vertical="center"/>
      <protection locked="0"/>
    </xf>
    <xf numFmtId="0" fontId="14" fillId="0" borderId="49" xfId="1" applyFont="1" applyBorder="1" applyAlignment="1">
      <alignment horizontal="centerContinuous"/>
    </xf>
    <xf numFmtId="0" fontId="14" fillId="0" borderId="62" xfId="1" applyFont="1" applyBorder="1" applyAlignment="1">
      <alignment horizontal="centerContinuous"/>
    </xf>
    <xf numFmtId="0" fontId="14" fillId="0" borderId="63" xfId="1" applyFont="1" applyBorder="1" applyAlignment="1">
      <alignment horizontal="centerContinuous"/>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16" xfId="1" applyFont="1" applyBorder="1" applyAlignment="1">
      <alignment horizontal="center" vertical="center"/>
    </xf>
    <xf numFmtId="0" fontId="2" fillId="0" borderId="24" xfId="1" applyFont="1" applyBorder="1" applyAlignment="1">
      <alignment horizontal="center" vertical="center"/>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1" fillId="0" borderId="11" xfId="0" applyFont="1" applyBorder="1" applyAlignment="1">
      <alignment horizontal="center" vertical="center"/>
    </xf>
    <xf numFmtId="0" fontId="21" fillId="0" borderId="15" xfId="0" applyFont="1" applyBorder="1" applyAlignment="1">
      <alignment horizontal="center" vertical="center"/>
    </xf>
    <xf numFmtId="0" fontId="12" fillId="0" borderId="14"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1" fontId="12" fillId="0" borderId="11" xfId="0" applyNumberFormat="1" applyFont="1" applyFill="1" applyBorder="1" applyAlignment="1" applyProtection="1">
      <alignment horizontal="center" vertical="center"/>
      <protection locked="0"/>
    </xf>
    <xf numFmtId="1" fontId="12" fillId="0" borderId="14" xfId="0" applyNumberFormat="1" applyFont="1" applyFill="1" applyBorder="1" applyAlignment="1">
      <alignment horizontal="center" vertical="center"/>
    </xf>
    <xf numFmtId="1" fontId="12" fillId="0" borderId="14" xfId="0" applyNumberFormat="1" applyFont="1" applyFill="1" applyBorder="1" applyAlignment="1" applyProtection="1">
      <alignment horizontal="center" vertical="center"/>
      <protection locked="0"/>
    </xf>
    <xf numFmtId="1" fontId="12" fillId="0" borderId="12" xfId="0" applyNumberFormat="1" applyFont="1" applyFill="1" applyBorder="1" applyAlignment="1" applyProtection="1">
      <alignment horizontal="center" vertical="center"/>
      <protection locked="0"/>
    </xf>
    <xf numFmtId="0" fontId="2" fillId="0" borderId="34" xfId="1" applyFont="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2" fillId="0" borderId="33" xfId="1" applyFont="1" applyBorder="1" applyAlignment="1">
      <alignment horizontal="center" vertical="center"/>
    </xf>
    <xf numFmtId="0" fontId="4" fillId="0" borderId="28" xfId="1" applyFont="1" applyBorder="1" applyAlignment="1">
      <alignment horizontal="centerContinuous"/>
    </xf>
    <xf numFmtId="0" fontId="4" fillId="0" borderId="29" xfId="1" applyFont="1" applyBorder="1" applyAlignment="1">
      <alignment horizontal="centerContinuous"/>
    </xf>
    <xf numFmtId="0" fontId="4" fillId="0" borderId="30" xfId="1" applyFont="1" applyBorder="1" applyAlignment="1">
      <alignment horizontal="centerContinuous"/>
    </xf>
    <xf numFmtId="0" fontId="4" fillId="0" borderId="40" xfId="1" applyFont="1" applyBorder="1" applyAlignment="1">
      <alignment horizontal="centerContinuous"/>
    </xf>
    <xf numFmtId="0" fontId="4" fillId="0" borderId="30" xfId="1" applyFont="1" applyBorder="1" applyAlignment="1">
      <alignment horizontal="center"/>
    </xf>
    <xf numFmtId="0" fontId="2" fillId="0" borderId="0" xfId="1" applyFont="1" applyFill="1"/>
    <xf numFmtId="0" fontId="4" fillId="0" borderId="0" xfId="1" applyFont="1" applyFill="1" applyAlignment="1">
      <alignment horizontal="left"/>
    </xf>
    <xf numFmtId="0" fontId="2" fillId="0" borderId="0" xfId="1" applyFont="1" applyFill="1" applyAlignment="1">
      <alignment vertical="top" wrapText="1"/>
    </xf>
    <xf numFmtId="0" fontId="2" fillId="0" borderId="16" xfId="1" applyFont="1" applyFill="1" applyBorder="1" applyAlignment="1">
      <alignment horizontal="center" vertical="center"/>
    </xf>
    <xf numFmtId="0" fontId="21" fillId="0" borderId="0" xfId="0" applyFont="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2" fillId="0" borderId="9"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12" fillId="0" borderId="11" xfId="0" applyFont="1" applyFill="1" applyBorder="1" applyAlignment="1">
      <alignment horizontal="center" vertical="center"/>
    </xf>
    <xf numFmtId="0" fontId="12" fillId="0" borderId="12" xfId="0" applyFont="1" applyFill="1" applyBorder="1" applyAlignment="1">
      <alignment horizontal="center" vertical="center"/>
    </xf>
    <xf numFmtId="1" fontId="1" fillId="0" borderId="11" xfId="0" applyNumberFormat="1" applyFont="1" applyFill="1" applyBorder="1" applyAlignment="1">
      <alignment horizontal="center" vertical="center"/>
    </xf>
    <xf numFmtId="1" fontId="12" fillId="0" borderId="11" xfId="0" applyNumberFormat="1" applyFont="1" applyFill="1" applyBorder="1" applyAlignment="1">
      <alignment horizontal="center" vertical="center"/>
    </xf>
    <xf numFmtId="1" fontId="12" fillId="0" borderId="12" xfId="0" applyNumberFormat="1" applyFont="1" applyFill="1" applyBorder="1" applyAlignment="1">
      <alignment horizontal="center" vertical="center"/>
    </xf>
    <xf numFmtId="1" fontId="1" fillId="0" borderId="13" xfId="0" applyNumberFormat="1" applyFont="1" applyFill="1" applyBorder="1" applyAlignment="1" applyProtection="1">
      <alignment horizontal="center" vertical="center"/>
      <protection locked="0"/>
    </xf>
    <xf numFmtId="0" fontId="12" fillId="0" borderId="12"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protection locked="0"/>
    </xf>
    <xf numFmtId="49" fontId="12" fillId="0" borderId="11" xfId="0" applyNumberFormat="1" applyFont="1" applyFill="1" applyBorder="1" applyAlignment="1" applyProtection="1">
      <alignment horizontal="center" vertical="center"/>
      <protection locked="0"/>
    </xf>
    <xf numFmtId="1" fontId="12" fillId="0" borderId="8" xfId="0" applyNumberFormat="1" applyFont="1" applyFill="1" applyBorder="1" applyAlignment="1">
      <alignment horizontal="center" vertical="center"/>
    </xf>
    <xf numFmtId="1" fontId="1" fillId="0" borderId="4" xfId="0" applyNumberFormat="1" applyFont="1" applyFill="1" applyBorder="1" applyAlignment="1">
      <alignment horizontal="center" vertical="center"/>
    </xf>
    <xf numFmtId="1" fontId="1" fillId="0" borderId="6" xfId="0" applyNumberFormat="1" applyFont="1" applyFill="1" applyBorder="1" applyAlignment="1" applyProtection="1">
      <alignment horizontal="center" vertical="center"/>
      <protection locked="0"/>
    </xf>
    <xf numFmtId="0" fontId="1" fillId="0" borderId="11" xfId="0" applyFont="1" applyFill="1" applyBorder="1" applyAlignment="1">
      <alignment horizontal="left"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pplyProtection="1">
      <alignment horizontal="center" vertical="center" wrapText="1"/>
      <protection locked="0"/>
    </xf>
    <xf numFmtId="1" fontId="1" fillId="0" borderId="12" xfId="0" applyNumberFormat="1" applyFont="1" applyFill="1" applyBorder="1" applyAlignment="1">
      <alignment horizontal="center" vertical="center"/>
    </xf>
    <xf numFmtId="1" fontId="12" fillId="0" borderId="46" xfId="0" applyNumberFormat="1" applyFont="1" applyFill="1" applyBorder="1" applyAlignment="1">
      <alignment horizontal="center" vertical="center"/>
    </xf>
    <xf numFmtId="1" fontId="1" fillId="0" borderId="44" xfId="0" applyNumberFormat="1" applyFont="1" applyFill="1" applyBorder="1" applyAlignment="1">
      <alignment horizontal="center" vertical="center"/>
    </xf>
    <xf numFmtId="1" fontId="1" fillId="0" borderId="58" xfId="0" applyNumberFormat="1" applyFont="1" applyFill="1" applyBorder="1" applyAlignment="1" applyProtection="1">
      <alignment horizontal="center" vertical="center"/>
      <protection locked="0"/>
    </xf>
    <xf numFmtId="0" fontId="12" fillId="0" borderId="35" xfId="0" applyFont="1" applyFill="1" applyBorder="1" applyAlignment="1">
      <alignment horizontal="center"/>
    </xf>
    <xf numFmtId="0" fontId="1" fillId="0" borderId="10" xfId="0" applyFont="1" applyFill="1" applyBorder="1" applyAlignment="1">
      <alignment horizontal="center"/>
    </xf>
    <xf numFmtId="0" fontId="12" fillId="0" borderId="10" xfId="0" applyFont="1" applyFill="1" applyBorder="1" applyAlignment="1">
      <alignment horizontal="center"/>
    </xf>
    <xf numFmtId="0" fontId="1" fillId="0" borderId="56" xfId="0" applyFont="1" applyFill="1" applyBorder="1" applyAlignment="1">
      <alignment horizontal="center"/>
    </xf>
    <xf numFmtId="0" fontId="1" fillId="0" borderId="48" xfId="0" applyFont="1" applyFill="1" applyBorder="1" applyAlignment="1">
      <alignment horizontal="center"/>
    </xf>
    <xf numFmtId="1" fontId="12" fillId="0" borderId="14" xfId="0" applyNumberFormat="1" applyFont="1" applyFill="1" applyBorder="1" applyAlignment="1">
      <alignment horizontal="center"/>
    </xf>
    <xf numFmtId="1" fontId="1" fillId="0" borderId="11" xfId="0" applyNumberFormat="1" applyFont="1" applyFill="1" applyBorder="1" applyAlignment="1">
      <alignment horizontal="center"/>
    </xf>
    <xf numFmtId="0" fontId="12" fillId="0" borderId="11" xfId="0" applyFont="1" applyFill="1" applyBorder="1" applyAlignment="1">
      <alignment horizontal="center"/>
    </xf>
    <xf numFmtId="0" fontId="1" fillId="0" borderId="11" xfId="0" applyFont="1" applyFill="1" applyBorder="1" applyAlignment="1">
      <alignment horizontal="center"/>
    </xf>
    <xf numFmtId="0" fontId="1" fillId="0" borderId="12" xfId="0" applyFont="1" applyFill="1" applyBorder="1" applyAlignment="1">
      <alignment horizontal="center"/>
    </xf>
    <xf numFmtId="0" fontId="1" fillId="0" borderId="13" xfId="0" applyFont="1" applyFill="1" applyBorder="1" applyAlignment="1">
      <alignment horizontal="center"/>
    </xf>
    <xf numFmtId="1" fontId="12" fillId="0" borderId="11" xfId="0" applyNumberFormat="1" applyFont="1" applyFill="1" applyBorder="1" applyAlignment="1">
      <alignment horizontal="center"/>
    </xf>
    <xf numFmtId="1" fontId="21" fillId="0" borderId="0" xfId="0" applyNumberFormat="1" applyFont="1"/>
    <xf numFmtId="0" fontId="7" fillId="10" borderId="29" xfId="0" applyFont="1" applyFill="1" applyBorder="1" applyAlignment="1">
      <alignment horizontal="center" vertical="center"/>
    </xf>
    <xf numFmtId="1" fontId="7" fillId="10" borderId="39" xfId="0" applyNumberFormat="1" applyFont="1" applyFill="1" applyBorder="1" applyAlignment="1">
      <alignment horizontal="center" vertical="center"/>
    </xf>
    <xf numFmtId="9" fontId="7" fillId="10" borderId="40" xfId="2" applyFont="1" applyFill="1" applyBorder="1" applyAlignment="1">
      <alignment horizontal="center" vertical="center"/>
    </xf>
    <xf numFmtId="1" fontId="7" fillId="10" borderId="29" xfId="0" applyNumberFormat="1" applyFont="1" applyFill="1" applyBorder="1" applyAlignment="1">
      <alignment horizontal="center" vertical="center"/>
    </xf>
    <xf numFmtId="1" fontId="7" fillId="10" borderId="38" xfId="0" applyNumberFormat="1" applyFont="1" applyFill="1" applyBorder="1" applyAlignment="1">
      <alignment horizontal="center" vertical="center"/>
    </xf>
    <xf numFmtId="1" fontId="7" fillId="10" borderId="28" xfId="0" applyNumberFormat="1" applyFont="1" applyFill="1" applyBorder="1" applyAlignment="1">
      <alignment horizontal="center" vertical="center"/>
    </xf>
    <xf numFmtId="166" fontId="7" fillId="10" borderId="29" xfId="0" applyNumberFormat="1" applyFont="1" applyFill="1" applyBorder="1" applyAlignment="1">
      <alignment horizontal="center" vertical="center"/>
    </xf>
    <xf numFmtId="166" fontId="7" fillId="10" borderId="40" xfId="0" applyNumberFormat="1" applyFont="1" applyFill="1" applyBorder="1" applyAlignment="1">
      <alignment horizontal="center" vertical="center"/>
    </xf>
    <xf numFmtId="166" fontId="7" fillId="10" borderId="30" xfId="0" applyNumberFormat="1" applyFont="1" applyFill="1" applyBorder="1" applyAlignment="1">
      <alignment horizontal="center" vertical="center"/>
    </xf>
    <xf numFmtId="0" fontId="5" fillId="10" borderId="29" xfId="0" applyFont="1" applyFill="1" applyBorder="1" applyAlignment="1">
      <alignment horizontal="center" vertical="center"/>
    </xf>
    <xf numFmtId="0" fontId="5" fillId="10" borderId="38" xfId="0" applyFont="1" applyFill="1" applyBorder="1" applyAlignment="1">
      <alignment horizontal="center" vertical="center"/>
    </xf>
    <xf numFmtId="1" fontId="5" fillId="10" borderId="39" xfId="0" applyNumberFormat="1" applyFont="1" applyFill="1" applyBorder="1" applyAlignment="1">
      <alignment horizontal="center" vertical="center"/>
    </xf>
    <xf numFmtId="1" fontId="5" fillId="10" borderId="40" xfId="0" applyNumberFormat="1" applyFont="1" applyFill="1" applyBorder="1" applyAlignment="1">
      <alignment horizontal="center" vertical="center"/>
    </xf>
    <xf numFmtId="1" fontId="5" fillId="10" borderId="37" xfId="0" applyNumberFormat="1" applyFont="1" applyFill="1" applyBorder="1" applyAlignment="1">
      <alignment horizontal="center" vertical="center"/>
    </xf>
    <xf numFmtId="1" fontId="5" fillId="10" borderId="29" xfId="0" applyNumberFormat="1" applyFont="1" applyFill="1" applyBorder="1" applyAlignment="1">
      <alignment horizontal="center" vertical="center"/>
    </xf>
    <xf numFmtId="1" fontId="5" fillId="10" borderId="30" xfId="0" applyNumberFormat="1" applyFont="1" applyFill="1" applyBorder="1" applyAlignment="1">
      <alignment horizontal="center" vertical="center"/>
    </xf>
    <xf numFmtId="0" fontId="20" fillId="0" borderId="0" xfId="0" applyFont="1" applyFill="1"/>
    <xf numFmtId="0" fontId="7" fillId="0" borderId="0" xfId="0" applyFont="1" applyFill="1" applyAlignment="1">
      <alignment vertical="center"/>
    </xf>
    <xf numFmtId="1" fontId="0" fillId="0" borderId="0" xfId="0" applyNumberFormat="1" applyFill="1"/>
    <xf numFmtId="0" fontId="0" fillId="0" borderId="0" xfId="0" applyFill="1"/>
    <xf numFmtId="0" fontId="12" fillId="0" borderId="0" xfId="0" applyFont="1" applyFill="1" applyAlignment="1">
      <alignment horizontal="center" vertical="center"/>
    </xf>
    <xf numFmtId="0" fontId="21" fillId="0" borderId="0" xfId="0" applyFont="1" applyFill="1"/>
    <xf numFmtId="0" fontId="12" fillId="0" borderId="0" xfId="0" applyFont="1" applyFill="1"/>
    <xf numFmtId="0" fontId="12" fillId="0" borderId="0" xfId="0" applyFont="1" applyFill="1" applyAlignment="1">
      <alignment horizontal="left" vertical="center"/>
    </xf>
    <xf numFmtId="0" fontId="12" fillId="0" borderId="0" xfId="0" applyFont="1" applyFill="1" applyAlignment="1">
      <alignment vertical="center"/>
    </xf>
    <xf numFmtId="1" fontId="26" fillId="0" borderId="0" xfId="0" applyNumberFormat="1" applyFont="1" applyFill="1"/>
    <xf numFmtId="0" fontId="26" fillId="0" borderId="0" xfId="0" applyFont="1" applyFill="1"/>
    <xf numFmtId="0" fontId="23" fillId="0" borderId="0" xfId="0" applyFont="1" applyFill="1"/>
    <xf numFmtId="0" fontId="23" fillId="0" borderId="0" xfId="0" applyFont="1" applyFill="1" applyAlignment="1">
      <alignment horizontal="center" vertical="center"/>
    </xf>
    <xf numFmtId="0" fontId="23" fillId="0" borderId="0" xfId="0" applyFont="1" applyFill="1" applyAlignment="1">
      <alignment vertical="center"/>
    </xf>
    <xf numFmtId="0" fontId="12" fillId="0" borderId="44" xfId="0" applyFont="1" applyFill="1" applyBorder="1" applyAlignment="1" applyProtection="1">
      <alignment horizontal="center" vertical="center"/>
      <protection locked="0"/>
    </xf>
    <xf numFmtId="0" fontId="12" fillId="0" borderId="44" xfId="0" applyFont="1" applyFill="1" applyBorder="1" applyAlignment="1">
      <alignment horizontal="center" vertical="center"/>
    </xf>
    <xf numFmtId="0" fontId="12" fillId="0" borderId="45" xfId="0" applyFont="1" applyFill="1" applyBorder="1" applyAlignment="1">
      <alignment horizontal="center" vertical="center"/>
    </xf>
    <xf numFmtId="1" fontId="12" fillId="0" borderId="44" xfId="0" applyNumberFormat="1" applyFont="1" applyFill="1" applyBorder="1" applyAlignment="1">
      <alignment horizontal="center" vertical="center"/>
    </xf>
    <xf numFmtId="1" fontId="12" fillId="0" borderId="45" xfId="0" applyNumberFormat="1" applyFont="1" applyFill="1" applyBorder="1" applyAlignment="1">
      <alignment horizontal="center" vertical="center"/>
    </xf>
    <xf numFmtId="0" fontId="12" fillId="0" borderId="18"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1" fillId="0" borderId="32" xfId="0" applyFont="1" applyBorder="1" applyAlignment="1" applyProtection="1">
      <alignment horizontal="center" vertical="center" wrapText="1"/>
      <protection locked="0"/>
    </xf>
    <xf numFmtId="0" fontId="1" fillId="0" borderId="13" xfId="0" applyFont="1" applyBorder="1" applyAlignment="1">
      <alignment horizontal="center" vertical="center" wrapText="1"/>
    </xf>
    <xf numFmtId="1" fontId="12" fillId="0" borderId="57" xfId="0" applyNumberFormat="1" applyFont="1" applyFill="1" applyBorder="1" applyAlignment="1">
      <alignment horizontal="center"/>
    </xf>
    <xf numFmtId="1" fontId="12" fillId="0" borderId="13" xfId="0" applyNumberFormat="1" applyFont="1" applyFill="1" applyBorder="1" applyAlignment="1" applyProtection="1">
      <alignment horizontal="center" vertical="center"/>
      <protection locked="0"/>
    </xf>
    <xf numFmtId="2" fontId="12" fillId="0" borderId="35" xfId="0" applyNumberFormat="1" applyFont="1" applyFill="1" applyBorder="1" applyAlignment="1" applyProtection="1">
      <alignment horizontal="center" vertical="center" wrapText="1"/>
      <protection locked="0"/>
    </xf>
    <xf numFmtId="2" fontId="12" fillId="0" borderId="9" xfId="0" applyNumberFormat="1" applyFont="1" applyFill="1" applyBorder="1" applyAlignment="1" applyProtection="1">
      <alignment horizontal="center" vertical="center" wrapText="1"/>
      <protection locked="0"/>
    </xf>
    <xf numFmtId="165" fontId="12" fillId="0" borderId="9" xfId="0" applyNumberFormat="1" applyFont="1" applyFill="1" applyBorder="1" applyAlignment="1" applyProtection="1">
      <alignment horizontal="center" vertical="center"/>
      <protection locked="0"/>
    </xf>
    <xf numFmtId="1" fontId="12" fillId="0" borderId="4" xfId="0" applyNumberFormat="1" applyFont="1" applyFill="1" applyBorder="1" applyAlignment="1">
      <alignment horizontal="center" vertical="center"/>
    </xf>
    <xf numFmtId="0" fontId="12" fillId="0" borderId="4" xfId="0" applyFont="1" applyFill="1" applyBorder="1" applyAlignment="1">
      <alignment horizontal="center" vertical="center"/>
    </xf>
    <xf numFmtId="0" fontId="12" fillId="0" borderId="12" xfId="0" applyFont="1" applyFill="1" applyBorder="1" applyAlignment="1" applyProtection="1">
      <alignment horizontal="left" vertical="center" wrapText="1"/>
      <protection locked="0"/>
    </xf>
    <xf numFmtId="0" fontId="12" fillId="0" borderId="11" xfId="0" applyFont="1" applyFill="1" applyBorder="1" applyAlignment="1" applyProtection="1">
      <alignment horizontal="center" vertical="center" wrapText="1"/>
      <protection locked="0"/>
    </xf>
    <xf numFmtId="0" fontId="12" fillId="0" borderId="0" xfId="6" applyFont="1" applyAlignment="1">
      <alignment horizontal="left" vertical="center"/>
    </xf>
    <xf numFmtId="0" fontId="12" fillId="0" borderId="0" xfId="1" applyFont="1" applyAlignment="1">
      <alignment horizontal="left"/>
    </xf>
    <xf numFmtId="0" fontId="27" fillId="11" borderId="11" xfId="0" applyFont="1" applyFill="1" applyBorder="1" applyAlignment="1">
      <alignment vertical="center" wrapText="1"/>
    </xf>
    <xf numFmtId="0" fontId="27" fillId="11" borderId="11" xfId="0" applyFont="1" applyFill="1" applyBorder="1" applyAlignment="1">
      <alignment vertical="center"/>
    </xf>
    <xf numFmtId="165" fontId="12" fillId="0" borderId="2" xfId="0" applyNumberFormat="1" applyFont="1" applyFill="1" applyBorder="1" applyAlignment="1" applyProtection="1">
      <alignment horizontal="center" vertical="center"/>
      <protection locked="0"/>
    </xf>
    <xf numFmtId="0" fontId="27" fillId="0" borderId="4" xfId="0" applyFont="1" applyBorder="1" applyAlignment="1">
      <alignment vertical="center"/>
    </xf>
    <xf numFmtId="0" fontId="12" fillId="0" borderId="4" xfId="0" applyFont="1" applyFill="1" applyBorder="1" applyAlignment="1" applyProtection="1">
      <alignment horizontal="center" vertical="center"/>
      <protection locked="0"/>
    </xf>
    <xf numFmtId="0" fontId="12" fillId="0" borderId="5" xfId="0" applyFont="1" applyFill="1" applyBorder="1" applyAlignment="1">
      <alignment horizontal="center" vertical="center"/>
    </xf>
    <xf numFmtId="1" fontId="12" fillId="0" borderId="5" xfId="0" applyNumberFormat="1" applyFont="1" applyFill="1" applyBorder="1" applyAlignment="1">
      <alignment horizontal="center" vertical="center"/>
    </xf>
    <xf numFmtId="1" fontId="12" fillId="0" borderId="4" xfId="0" applyNumberFormat="1" applyFont="1" applyBorder="1" applyAlignment="1">
      <alignment horizontal="center" vertical="center"/>
    </xf>
    <xf numFmtId="1" fontId="12" fillId="9" borderId="4" xfId="0" applyNumberFormat="1" applyFont="1" applyFill="1" applyBorder="1" applyAlignment="1" applyProtection="1">
      <alignment horizontal="center" vertical="center" wrapText="1"/>
      <protection locked="0"/>
    </xf>
    <xf numFmtId="1" fontId="12" fillId="9" borderId="7" xfId="0" applyNumberFormat="1" applyFont="1" applyFill="1" applyBorder="1" applyAlignment="1" applyProtection="1">
      <alignment horizontal="center" vertical="center" wrapText="1"/>
      <protection locked="0"/>
    </xf>
    <xf numFmtId="0" fontId="2" fillId="0" borderId="11" xfId="0" applyFont="1" applyBorder="1" applyAlignment="1">
      <alignment horizontal="center" vertical="center"/>
    </xf>
    <xf numFmtId="0" fontId="4" fillId="0" borderId="11" xfId="0" applyFont="1" applyBorder="1" applyAlignment="1">
      <alignment horizontal="center" vertical="center"/>
    </xf>
    <xf numFmtId="0" fontId="32" fillId="0" borderId="11" xfId="0" applyFont="1" applyBorder="1" applyAlignment="1">
      <alignment horizontal="center" vertical="center"/>
    </xf>
    <xf numFmtId="0" fontId="32" fillId="0" borderId="15"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32" fillId="0" borderId="4" xfId="0" applyFont="1" applyBorder="1" applyAlignment="1">
      <alignment horizontal="center" vertical="center"/>
    </xf>
    <xf numFmtId="0" fontId="32" fillId="0" borderId="7" xfId="0" applyFont="1" applyBorder="1" applyAlignment="1">
      <alignment horizontal="center" vertical="center"/>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9"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39" fillId="0" borderId="11" xfId="0" applyFont="1" applyBorder="1" applyAlignment="1">
      <alignment horizontal="center" vertical="center"/>
    </xf>
    <xf numFmtId="0" fontId="39" fillId="0" borderId="15" xfId="0" applyFont="1" applyBorder="1" applyAlignment="1">
      <alignment horizontal="center" vertical="center"/>
    </xf>
    <xf numFmtId="0" fontId="12" fillId="0" borderId="3" xfId="0" applyFont="1" applyFill="1" applyBorder="1" applyAlignment="1" applyProtection="1">
      <alignment horizontal="center" vertical="center" wrapText="1"/>
      <protection locked="0"/>
    </xf>
    <xf numFmtId="0" fontId="32" fillId="0" borderId="0" xfId="0" applyFont="1"/>
    <xf numFmtId="0" fontId="38" fillId="0" borderId="11" xfId="0" applyFont="1" applyBorder="1" applyAlignment="1">
      <alignment horizontal="center" vertical="center"/>
    </xf>
    <xf numFmtId="0" fontId="4" fillId="0" borderId="15" xfId="0" applyFont="1" applyBorder="1" applyAlignment="1">
      <alignment horizontal="center" vertical="center"/>
    </xf>
    <xf numFmtId="0" fontId="37" fillId="0" borderId="6" xfId="0" applyFont="1" applyFill="1" applyBorder="1" applyAlignment="1">
      <alignment horizontal="center" vertical="center"/>
    </xf>
    <xf numFmtId="0" fontId="37" fillId="0" borderId="13" xfId="0" applyFont="1" applyFill="1" applyBorder="1" applyAlignment="1">
      <alignment horizontal="center" vertical="center"/>
    </xf>
    <xf numFmtId="1" fontId="12" fillId="0" borderId="53" xfId="0" applyNumberFormat="1" applyFont="1" applyFill="1" applyBorder="1" applyAlignment="1">
      <alignment horizontal="center"/>
    </xf>
    <xf numFmtId="1" fontId="12" fillId="0" borderId="10" xfId="0" applyNumberFormat="1" applyFont="1" applyFill="1" applyBorder="1" applyAlignment="1">
      <alignment horizontal="center"/>
    </xf>
    <xf numFmtId="1" fontId="12" fillId="0" borderId="60" xfId="0" applyNumberFormat="1" applyFont="1" applyFill="1" applyBorder="1" applyAlignment="1">
      <alignment horizontal="center"/>
    </xf>
    <xf numFmtId="0" fontId="12" fillId="0" borderId="0" xfId="0" applyFont="1" applyFill="1" applyBorder="1" applyAlignment="1"/>
    <xf numFmtId="0" fontId="12" fillId="0" borderId="0" xfId="0" applyFont="1" applyFill="1" applyBorder="1" applyAlignment="1">
      <alignment vertical="center"/>
    </xf>
    <xf numFmtId="0" fontId="12" fillId="0" borderId="0" xfId="0" applyFont="1" applyFill="1" applyBorder="1" applyAlignment="1">
      <alignment horizontal="left" vertical="center"/>
    </xf>
    <xf numFmtId="49" fontId="12" fillId="9" borderId="11" xfId="0" applyNumberFormat="1" applyFont="1" applyFill="1" applyBorder="1" applyAlignment="1" applyProtection="1">
      <alignment horizontal="center" vertical="center" wrapText="1"/>
      <protection locked="0"/>
    </xf>
    <xf numFmtId="0" fontId="2" fillId="0" borderId="0" xfId="0" applyFont="1" applyFill="1" applyAlignment="1">
      <alignment horizontal="left" vertical="center"/>
    </xf>
    <xf numFmtId="0" fontId="12" fillId="0" borderId="11" xfId="0" applyFont="1" applyFill="1" applyBorder="1" applyAlignment="1" applyProtection="1">
      <alignment vertical="center"/>
      <protection locked="0"/>
    </xf>
    <xf numFmtId="0" fontId="12" fillId="0" borderId="0" xfId="1" applyFont="1" applyFill="1" applyAlignment="1">
      <alignment horizontal="center"/>
    </xf>
    <xf numFmtId="0" fontId="20" fillId="12" borderId="40" xfId="0" applyFont="1" applyFill="1" applyBorder="1" applyAlignment="1" applyProtection="1">
      <alignment horizontal="center" vertical="center" wrapText="1"/>
      <protection locked="0"/>
    </xf>
    <xf numFmtId="0" fontId="20" fillId="12" borderId="29" xfId="0" applyFont="1" applyFill="1" applyBorder="1" applyAlignment="1" applyProtection="1">
      <alignment horizontal="center" vertical="center" wrapText="1"/>
      <protection locked="0"/>
    </xf>
    <xf numFmtId="0" fontId="20" fillId="12" borderId="29" xfId="0" applyFont="1" applyFill="1" applyBorder="1" applyAlignment="1" applyProtection="1">
      <alignment vertical="center" wrapText="1"/>
      <protection locked="0"/>
    </xf>
    <xf numFmtId="1" fontId="20" fillId="12" borderId="40" xfId="0" applyNumberFormat="1" applyFont="1" applyFill="1" applyBorder="1" applyAlignment="1">
      <alignment horizontal="center" vertical="center"/>
    </xf>
    <xf numFmtId="1" fontId="7" fillId="12" borderId="29" xfId="0" applyNumberFormat="1" applyFont="1" applyFill="1" applyBorder="1" applyAlignment="1">
      <alignment horizontal="center" vertical="center"/>
    </xf>
    <xf numFmtId="0" fontId="20" fillId="12" borderId="30" xfId="0" applyFont="1" applyFill="1" applyBorder="1" applyAlignment="1" applyProtection="1">
      <alignment horizontal="center" vertical="center" wrapText="1"/>
      <protection locked="0"/>
    </xf>
    <xf numFmtId="1" fontId="20" fillId="12" borderId="39" xfId="0" applyNumberFormat="1" applyFont="1" applyFill="1" applyBorder="1" applyAlignment="1" applyProtection="1">
      <alignment horizontal="center" vertical="center" wrapText="1"/>
      <protection locked="0"/>
    </xf>
    <xf numFmtId="9" fontId="2" fillId="13" borderId="0" xfId="7" applyFont="1" applyFill="1" applyAlignment="1">
      <alignment vertical="center"/>
    </xf>
    <xf numFmtId="0" fontId="2" fillId="0" borderId="34" xfId="0" applyFont="1" applyFill="1" applyBorder="1" applyAlignment="1">
      <alignment horizontal="center" vertical="center"/>
    </xf>
    <xf numFmtId="0" fontId="2" fillId="0" borderId="18" xfId="0" applyFont="1" applyFill="1" applyBorder="1" applyAlignment="1">
      <alignment horizontal="center" vertical="center"/>
    </xf>
    <xf numFmtId="0" fontId="2" fillId="12" borderId="18"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0" xfId="0" applyFont="1" applyFill="1"/>
    <xf numFmtId="0" fontId="1" fillId="6" borderId="0" xfId="0" applyFont="1" applyFill="1" applyBorder="1" applyAlignment="1">
      <alignment vertical="center"/>
    </xf>
    <xf numFmtId="0" fontId="12" fillId="6" borderId="0" xfId="0" applyFont="1" applyFill="1" applyBorder="1" applyAlignment="1">
      <alignment horizontal="center"/>
    </xf>
    <xf numFmtId="0" fontId="4" fillId="0" borderId="0" xfId="0" applyFont="1" applyBorder="1" applyAlignment="1">
      <alignment horizontal="center" vertical="center"/>
    </xf>
    <xf numFmtId="0" fontId="37" fillId="12" borderId="0" xfId="0" applyFont="1" applyFill="1" applyAlignment="1">
      <alignment vertical="center"/>
    </xf>
    <xf numFmtId="0" fontId="26" fillId="12" borderId="0" xfId="0" applyFont="1" applyFill="1"/>
    <xf numFmtId="0" fontId="0" fillId="0" borderId="0" xfId="0" applyAlignment="1">
      <alignment horizontal="center" vertical="center"/>
    </xf>
    <xf numFmtId="0" fontId="41" fillId="0" borderId="35" xfId="0" applyFont="1" applyFill="1" applyBorder="1" applyAlignment="1">
      <alignment horizontal="center" vertical="center"/>
    </xf>
    <xf numFmtId="0" fontId="41" fillId="0" borderId="10" xfId="0" applyFont="1" applyFill="1" applyBorder="1" applyAlignment="1">
      <alignment horizontal="center" vertical="center"/>
    </xf>
    <xf numFmtId="0" fontId="0" fillId="0" borderId="10" xfId="0" applyFill="1" applyBorder="1" applyAlignment="1">
      <alignment horizontal="center" vertical="center"/>
    </xf>
    <xf numFmtId="0" fontId="0" fillId="0" borderId="17" xfId="0" applyFill="1" applyBorder="1" applyAlignment="1">
      <alignment horizontal="center" vertical="center"/>
    </xf>
    <xf numFmtId="0" fontId="24" fillId="10" borderId="43" xfId="0" applyFont="1" applyFill="1" applyBorder="1" applyAlignment="1">
      <alignment horizontal="center" vertical="center"/>
    </xf>
    <xf numFmtId="0" fontId="24" fillId="10" borderId="68" xfId="0" applyFont="1" applyFill="1" applyBorder="1" applyAlignment="1">
      <alignment horizontal="center" vertical="center"/>
    </xf>
    <xf numFmtId="1" fontId="24" fillId="10" borderId="69" xfId="0" applyNumberFormat="1" applyFont="1" applyFill="1" applyBorder="1" applyAlignment="1">
      <alignment horizontal="center" vertical="center"/>
    </xf>
    <xf numFmtId="1" fontId="24" fillId="10" borderId="70" xfId="0" applyNumberFormat="1" applyFont="1" applyFill="1" applyBorder="1" applyAlignment="1">
      <alignment horizontal="center" vertical="center"/>
    </xf>
    <xf numFmtId="1" fontId="24" fillId="10" borderId="43" xfId="0" applyNumberFormat="1" applyFont="1" applyFill="1" applyBorder="1" applyAlignment="1">
      <alignment horizontal="center" vertical="center"/>
    </xf>
    <xf numFmtId="1" fontId="24" fillId="10" borderId="71" xfId="0" applyNumberFormat="1" applyFont="1" applyFill="1" applyBorder="1" applyAlignment="1">
      <alignment horizontal="center" vertical="center"/>
    </xf>
    <xf numFmtId="1" fontId="24" fillId="10" borderId="67" xfId="0" applyNumberFormat="1" applyFont="1" applyFill="1" applyBorder="1" applyAlignment="1">
      <alignment horizontal="center" vertical="center"/>
    </xf>
    <xf numFmtId="166" fontId="1" fillId="0" borderId="11" xfId="0" applyNumberFormat="1" applyFont="1" applyBorder="1" applyAlignment="1">
      <alignment horizontal="center" vertical="center"/>
    </xf>
    <xf numFmtId="0" fontId="40" fillId="12" borderId="11" xfId="0" applyFont="1" applyFill="1" applyBorder="1" applyAlignment="1" applyProtection="1">
      <alignment horizontal="left" vertical="center" wrapText="1"/>
      <protection locked="0"/>
    </xf>
    <xf numFmtId="0" fontId="40" fillId="12" borderId="11" xfId="0" applyFont="1" applyFill="1" applyBorder="1" applyAlignment="1">
      <alignment horizontal="center" vertical="center"/>
    </xf>
    <xf numFmtId="1" fontId="40" fillId="12" borderId="11" xfId="0" applyNumberFormat="1" applyFont="1" applyFill="1" applyBorder="1" applyAlignment="1">
      <alignment horizontal="center" vertical="center"/>
    </xf>
    <xf numFmtId="1" fontId="6" fillId="12" borderId="11" xfId="0" applyNumberFormat="1" applyFont="1" applyFill="1" applyBorder="1" applyAlignment="1">
      <alignment horizontal="center" vertical="center"/>
    </xf>
    <xf numFmtId="0" fontId="40" fillId="12" borderId="9" xfId="0" applyFont="1" applyFill="1" applyBorder="1" applyAlignment="1" applyProtection="1">
      <alignment horizontal="center" vertical="center"/>
      <protection locked="0"/>
    </xf>
    <xf numFmtId="1" fontId="40" fillId="12" borderId="15" xfId="0" applyNumberFormat="1" applyFont="1" applyFill="1" applyBorder="1" applyAlignment="1">
      <alignment horizontal="center" vertical="center"/>
    </xf>
    <xf numFmtId="0" fontId="12" fillId="6" borderId="44" xfId="0" applyFont="1" applyFill="1" applyBorder="1" applyAlignment="1" applyProtection="1">
      <alignment horizontal="left" vertical="center" wrapText="1"/>
      <protection locked="0"/>
    </xf>
    <xf numFmtId="0" fontId="1" fillId="0" borderId="44" xfId="0" applyFont="1" applyFill="1" applyBorder="1" applyAlignment="1" applyProtection="1">
      <alignment horizontal="center" vertical="center"/>
      <protection locked="0"/>
    </xf>
    <xf numFmtId="0" fontId="1" fillId="6" borderId="44" xfId="0" applyFont="1" applyFill="1" applyBorder="1" applyAlignment="1">
      <alignment horizontal="center" vertical="center"/>
    </xf>
    <xf numFmtId="0" fontId="1" fillId="0" borderId="44" xfId="0" applyFont="1" applyBorder="1" applyAlignment="1">
      <alignment horizontal="center" vertical="center"/>
    </xf>
    <xf numFmtId="0" fontId="6" fillId="12" borderId="12" xfId="0" applyFont="1" applyFill="1" applyBorder="1" applyAlignment="1">
      <alignment horizontal="center" vertical="center"/>
    </xf>
    <xf numFmtId="1" fontId="40" fillId="12" borderId="14" xfId="0" applyNumberFormat="1" applyFont="1" applyFill="1" applyBorder="1" applyAlignment="1">
      <alignment horizontal="center" vertical="center"/>
    </xf>
    <xf numFmtId="0" fontId="6" fillId="12" borderId="13" xfId="0" applyFont="1" applyFill="1" applyBorder="1" applyAlignment="1" applyProtection="1">
      <alignment horizontal="center" vertical="center" wrapText="1"/>
      <protection locked="0"/>
    </xf>
    <xf numFmtId="0" fontId="1" fillId="0" borderId="58" xfId="0" applyFont="1" applyFill="1" applyBorder="1" applyAlignment="1">
      <alignment horizontal="center" vertical="center"/>
    </xf>
    <xf numFmtId="1" fontId="40" fillId="12" borderId="12" xfId="0" applyNumberFormat="1" applyFont="1" applyFill="1" applyBorder="1" applyAlignment="1">
      <alignment horizontal="center" vertical="center"/>
    </xf>
    <xf numFmtId="166" fontId="1" fillId="0" borderId="14" xfId="0" applyNumberFormat="1" applyFont="1" applyFill="1" applyBorder="1" applyAlignment="1">
      <alignment horizontal="center" vertical="center"/>
    </xf>
    <xf numFmtId="1" fontId="1" fillId="0" borderId="14" xfId="0" applyNumberFormat="1" applyFont="1" applyFill="1" applyBorder="1" applyAlignment="1">
      <alignment horizontal="center" vertical="center"/>
    </xf>
    <xf numFmtId="0" fontId="1" fillId="0" borderId="46" xfId="0" applyFont="1" applyFill="1" applyBorder="1" applyAlignment="1">
      <alignment horizontal="center" vertical="center"/>
    </xf>
    <xf numFmtId="1" fontId="40" fillId="12" borderId="13" xfId="0" applyNumberFormat="1" applyFont="1" applyFill="1" applyBorder="1" applyAlignment="1" applyProtection="1">
      <alignment horizontal="center" vertical="center"/>
      <protection locked="0"/>
    </xf>
    <xf numFmtId="0" fontId="2" fillId="0" borderId="0" xfId="0" applyFont="1" applyFill="1"/>
    <xf numFmtId="0" fontId="2" fillId="0" borderId="0" xfId="1" applyFont="1" applyFill="1" applyAlignment="1">
      <alignment vertical="center"/>
    </xf>
    <xf numFmtId="0" fontId="2" fillId="0" borderId="14" xfId="0" applyFont="1" applyFill="1" applyBorder="1" applyAlignment="1">
      <alignment horizontal="center" vertical="center"/>
    </xf>
    <xf numFmtId="0" fontId="2" fillId="0" borderId="11" xfId="0" applyFont="1" applyFill="1" applyBorder="1" applyAlignment="1">
      <alignment horizontal="center" vertical="center"/>
    </xf>
    <xf numFmtId="0" fontId="18" fillId="0" borderId="26" xfId="0" applyFont="1" applyFill="1" applyBorder="1" applyAlignment="1">
      <alignment horizontal="left"/>
    </xf>
    <xf numFmtId="0" fontId="14" fillId="0" borderId="0" xfId="1" applyFont="1" applyFill="1"/>
    <xf numFmtId="0" fontId="2" fillId="0" borderId="9" xfId="0" applyFont="1" applyFill="1" applyBorder="1" applyAlignment="1">
      <alignment horizontal="center" vertical="center"/>
    </xf>
    <xf numFmtId="0" fontId="2" fillId="0" borderId="15" xfId="0" applyFont="1" applyFill="1" applyBorder="1" applyAlignment="1">
      <alignment horizontal="center" vertical="center"/>
    </xf>
    <xf numFmtId="0" fontId="1" fillId="9" borderId="11" xfId="0" applyFont="1" applyFill="1" applyBorder="1" applyAlignment="1" applyProtection="1">
      <alignment horizontal="center" vertical="center" wrapText="1"/>
      <protection locked="0"/>
    </xf>
    <xf numFmtId="0" fontId="1" fillId="9" borderId="15" xfId="0" applyFont="1" applyFill="1" applyBorder="1" applyAlignment="1" applyProtection="1">
      <alignment horizontal="center" vertical="center" wrapText="1"/>
      <protection locked="0"/>
    </xf>
    <xf numFmtId="0" fontId="1" fillId="9" borderId="44" xfId="0" applyFont="1" applyFill="1" applyBorder="1" applyAlignment="1" applyProtection="1">
      <alignment horizontal="center" vertical="center" wrapText="1"/>
      <protection locked="0"/>
    </xf>
    <xf numFmtId="0" fontId="1" fillId="9" borderId="47" xfId="0" applyFont="1" applyFill="1" applyBorder="1" applyAlignment="1" applyProtection="1">
      <alignment horizontal="center" vertical="center" wrapText="1"/>
      <protection locked="0"/>
    </xf>
    <xf numFmtId="0" fontId="2" fillId="0" borderId="59" xfId="1" applyFont="1" applyBorder="1" applyAlignment="1">
      <alignment horizontal="center" vertical="center"/>
    </xf>
    <xf numFmtId="0" fontId="0" fillId="0" borderId="3" xfId="0" applyBorder="1" applyAlignment="1">
      <alignment vertical="center"/>
    </xf>
    <xf numFmtId="0" fontId="0" fillId="0" borderId="65" xfId="0" applyBorder="1" applyAlignment="1">
      <alignment vertical="center"/>
    </xf>
    <xf numFmtId="0" fontId="2" fillId="0" borderId="66" xfId="1" applyFont="1" applyBorder="1" applyAlignment="1">
      <alignment horizontal="center" vertical="center"/>
    </xf>
    <xf numFmtId="0" fontId="0" fillId="0" borderId="51" xfId="0" applyBorder="1" applyAlignment="1">
      <alignment vertical="center"/>
    </xf>
    <xf numFmtId="0" fontId="2" fillId="0" borderId="28" xfId="1"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2" fillId="0" borderId="36" xfId="1" applyFont="1" applyBorder="1" applyAlignment="1">
      <alignment horizontal="center" vertical="center"/>
    </xf>
    <xf numFmtId="0" fontId="0" fillId="0" borderId="37" xfId="0" applyBorder="1" applyAlignment="1">
      <alignment vertical="center"/>
    </xf>
    <xf numFmtId="0" fontId="0" fillId="0" borderId="41" xfId="0" applyBorder="1" applyAlignment="1">
      <alignment vertical="center"/>
    </xf>
    <xf numFmtId="0" fontId="9" fillId="0" borderId="0" xfId="1" applyFont="1" applyAlignment="1">
      <alignment horizontal="center" vertical="center" wrapText="1"/>
    </xf>
    <xf numFmtId="0" fontId="11" fillId="0" borderId="0" xfId="1" applyFont="1" applyAlignment="1">
      <alignment horizontal="center" wrapText="1"/>
    </xf>
    <xf numFmtId="0" fontId="13" fillId="0" borderId="0" xfId="1" applyFont="1" applyAlignment="1">
      <alignment horizontal="center" vertical="top"/>
    </xf>
    <xf numFmtId="0" fontId="15" fillId="0" borderId="0" xfId="1" applyFont="1" applyAlignment="1">
      <alignment horizontal="center" vertical="center"/>
    </xf>
    <xf numFmtId="0" fontId="1" fillId="0" borderId="0" xfId="1" applyFont="1" applyFill="1" applyAlignment="1">
      <alignment horizontal="center" vertical="center"/>
    </xf>
    <xf numFmtId="0" fontId="7" fillId="0" borderId="0" xfId="1" applyFont="1" applyAlignment="1">
      <alignment horizontal="center"/>
    </xf>
    <xf numFmtId="0" fontId="4" fillId="0" borderId="25" xfId="1" applyFont="1" applyBorder="1" applyAlignment="1">
      <alignment horizontal="center" vertical="center" wrapText="1"/>
    </xf>
    <xf numFmtId="0" fontId="4" fillId="0" borderId="61" xfId="1" applyFont="1" applyBorder="1" applyAlignment="1">
      <alignment horizontal="center" vertical="center" wrapText="1"/>
    </xf>
    <xf numFmtId="0" fontId="8" fillId="0" borderId="61" xfId="1" applyBorder="1" applyAlignment="1">
      <alignment horizontal="center" vertical="center" wrapText="1"/>
    </xf>
    <xf numFmtId="0" fontId="8" fillId="0" borderId="64" xfId="1" applyBorder="1" applyAlignment="1">
      <alignment horizontal="center" vertical="center" wrapText="1"/>
    </xf>
    <xf numFmtId="0" fontId="0" fillId="0" borderId="3" xfId="0" applyBorder="1" applyAlignment="1">
      <alignment horizontal="center" vertical="center"/>
    </xf>
    <xf numFmtId="0" fontId="0" fillId="0" borderId="65" xfId="0" applyBorder="1" applyAlignment="1">
      <alignment horizontal="center" vertical="center"/>
    </xf>
    <xf numFmtId="0" fontId="20" fillId="0" borderId="11" xfId="1" applyFont="1" applyBorder="1" applyAlignment="1">
      <alignment horizontal="center" vertical="center" wrapText="1"/>
    </xf>
    <xf numFmtId="0" fontId="20" fillId="0" borderId="11" xfId="1" applyFont="1" applyBorder="1" applyAlignment="1">
      <alignment horizontal="center" vertical="center"/>
    </xf>
    <xf numFmtId="0" fontId="20" fillId="0" borderId="12" xfId="1" applyFont="1" applyBorder="1" applyAlignment="1">
      <alignment horizontal="center" vertical="center"/>
    </xf>
    <xf numFmtId="0" fontId="20" fillId="0" borderId="52" xfId="1" applyFont="1" applyBorder="1" applyAlignment="1">
      <alignment horizontal="center" vertical="center"/>
    </xf>
    <xf numFmtId="0" fontId="20" fillId="0" borderId="14" xfId="1" applyFont="1" applyBorder="1" applyAlignment="1">
      <alignment horizontal="center" vertical="center"/>
    </xf>
    <xf numFmtId="0" fontId="2" fillId="0" borderId="25" xfId="1" applyFont="1" applyBorder="1" applyAlignment="1">
      <alignment horizontal="center" vertical="center"/>
    </xf>
    <xf numFmtId="0" fontId="0" fillId="0" borderId="26" xfId="0" applyBorder="1" applyAlignment="1">
      <alignment vertical="center"/>
    </xf>
    <xf numFmtId="0" fontId="2" fillId="0" borderId="0" xfId="1" applyFont="1" applyAlignment="1">
      <alignment horizontal="left" vertical="center"/>
    </xf>
    <xf numFmtId="0" fontId="1" fillId="0" borderId="0" xfId="1" applyFont="1" applyFill="1" applyAlignment="1">
      <alignment horizontal="center"/>
    </xf>
    <xf numFmtId="0" fontId="12" fillId="0" borderId="0" xfId="1" applyFont="1" applyFill="1" applyAlignment="1">
      <alignment horizontal="center"/>
    </xf>
    <xf numFmtId="0" fontId="29" fillId="0" borderId="0" xfId="1" applyFont="1" applyAlignment="1">
      <alignment horizontal="center"/>
    </xf>
    <xf numFmtId="0" fontId="33" fillId="0" borderId="0" xfId="1" applyFont="1" applyAlignment="1">
      <alignment horizontal="center" wrapText="1"/>
    </xf>
    <xf numFmtId="0" fontId="2" fillId="6" borderId="11" xfId="1" applyFont="1" applyFill="1" applyBorder="1" applyAlignment="1">
      <alignment horizontal="center" vertical="center" wrapText="1"/>
    </xf>
    <xf numFmtId="0" fontId="2" fillId="6" borderId="44" xfId="1" applyFont="1" applyFill="1" applyBorder="1" applyAlignment="1">
      <alignment horizontal="center" vertical="center" wrapText="1"/>
    </xf>
    <xf numFmtId="0" fontId="20" fillId="0" borderId="45" xfId="1" applyFont="1" applyBorder="1" applyAlignment="1">
      <alignment horizontal="center" vertical="center"/>
    </xf>
    <xf numFmtId="0" fontId="20" fillId="0" borderId="54" xfId="1" applyFont="1" applyBorder="1" applyAlignment="1">
      <alignment horizontal="center" vertical="center"/>
    </xf>
    <xf numFmtId="0" fontId="7" fillId="0" borderId="11" xfId="1" applyFont="1" applyBorder="1" applyAlignment="1">
      <alignment horizontal="center" vertical="center"/>
    </xf>
    <xf numFmtId="0" fontId="7" fillId="0" borderId="15" xfId="1" applyFont="1" applyBorder="1" applyAlignment="1">
      <alignment horizontal="center" vertical="center"/>
    </xf>
    <xf numFmtId="0" fontId="2" fillId="0" borderId="9" xfId="1" applyFont="1" applyBorder="1" applyAlignment="1">
      <alignment horizontal="left" vertical="center"/>
    </xf>
    <xf numFmtId="0" fontId="2" fillId="0" borderId="11" xfId="1" applyFont="1" applyBorder="1" applyAlignment="1">
      <alignment horizontal="left" vertical="center"/>
    </xf>
    <xf numFmtId="0" fontId="20" fillId="0" borderId="53" xfId="1" applyFont="1" applyBorder="1" applyAlignment="1">
      <alignment horizontal="center" vertical="center"/>
    </xf>
    <xf numFmtId="0" fontId="2" fillId="0" borderId="9" xfId="1" applyFont="1" applyBorder="1" applyAlignment="1">
      <alignment horizontal="left" vertical="center" wrapText="1"/>
    </xf>
    <xf numFmtId="0" fontId="2" fillId="0" borderId="11" xfId="1" applyFont="1" applyBorder="1" applyAlignment="1">
      <alignment horizontal="left" vertical="center" wrapText="1"/>
    </xf>
    <xf numFmtId="0" fontId="2" fillId="0" borderId="42" xfId="1" applyFont="1" applyBorder="1" applyAlignment="1">
      <alignment horizontal="left" vertical="center" wrapText="1"/>
    </xf>
    <xf numFmtId="0" fontId="2" fillId="0" borderId="44" xfId="1" applyFont="1" applyBorder="1" applyAlignment="1">
      <alignment horizontal="left" vertical="center" wrapText="1"/>
    </xf>
    <xf numFmtId="0" fontId="4" fillId="0" borderId="44" xfId="1" applyFont="1" applyBorder="1" applyAlignment="1">
      <alignment horizontal="center" vertical="center"/>
    </xf>
    <xf numFmtId="0" fontId="4" fillId="0" borderId="45" xfId="1" applyFont="1" applyBorder="1" applyAlignment="1">
      <alignment horizontal="center" vertical="center"/>
    </xf>
    <xf numFmtId="0" fontId="4" fillId="0" borderId="55" xfId="1" applyFont="1" applyBorder="1" applyAlignment="1">
      <alignment horizontal="center" vertical="center"/>
    </xf>
    <xf numFmtId="0" fontId="4" fillId="0" borderId="46" xfId="1" applyFont="1" applyBorder="1" applyAlignment="1">
      <alignment horizontal="center" vertical="center"/>
    </xf>
    <xf numFmtId="0" fontId="20" fillId="0" borderId="15" xfId="1" applyFont="1" applyBorder="1" applyAlignment="1">
      <alignment horizontal="center" vertical="center" wrapText="1"/>
    </xf>
    <xf numFmtId="0" fontId="20" fillId="0" borderId="44" xfId="1" applyFont="1" applyBorder="1" applyAlignment="1">
      <alignment horizontal="center" vertical="center" wrapText="1"/>
    </xf>
    <xf numFmtId="0" fontId="20" fillId="0" borderId="47" xfId="1" applyFont="1" applyBorder="1" applyAlignment="1">
      <alignment horizontal="center" vertical="center" wrapText="1"/>
    </xf>
    <xf numFmtId="0" fontId="4" fillId="0" borderId="44" xfId="1" applyFont="1" applyBorder="1" applyAlignment="1">
      <alignment horizontal="center" vertical="center" wrapText="1"/>
    </xf>
    <xf numFmtId="0" fontId="19" fillId="0" borderId="0" xfId="1" applyFont="1" applyAlignment="1">
      <alignment horizontal="center" vertical="center"/>
    </xf>
    <xf numFmtId="0" fontId="19" fillId="0" borderId="0" xfId="1" applyFont="1" applyAlignment="1">
      <alignment horizontal="center"/>
    </xf>
    <xf numFmtId="0" fontId="18" fillId="0" borderId="4" xfId="1" applyFont="1" applyBorder="1" applyAlignment="1">
      <alignment horizontal="center" vertical="center" textRotation="90" wrapText="1"/>
    </xf>
    <xf numFmtId="0" fontId="18" fillId="0" borderId="7" xfId="1" applyFont="1" applyBorder="1" applyAlignment="1">
      <alignment horizontal="center" vertical="center" textRotation="90" wrapText="1"/>
    </xf>
    <xf numFmtId="0" fontId="18" fillId="0" borderId="4" xfId="1" applyFont="1" applyBorder="1" applyAlignment="1">
      <alignment horizontal="center" vertical="center" textRotation="90"/>
    </xf>
    <xf numFmtId="0" fontId="18" fillId="0" borderId="7" xfId="1" applyFont="1" applyBorder="1" applyAlignment="1">
      <alignment horizontal="center" vertical="center" textRotation="90"/>
    </xf>
    <xf numFmtId="0" fontId="18" fillId="0" borderId="4" xfId="1" applyFont="1" applyBorder="1" applyAlignment="1">
      <alignment horizontal="center" vertical="center" wrapText="1"/>
    </xf>
    <xf numFmtId="0" fontId="18" fillId="0" borderId="2" xfId="1" applyFont="1" applyBorder="1" applyAlignment="1">
      <alignment horizontal="center" vertical="center" wrapText="1"/>
    </xf>
    <xf numFmtId="0" fontId="18" fillId="0" borderId="5" xfId="1" applyFont="1" applyBorder="1" applyAlignment="1">
      <alignment horizontal="center" vertical="center" textRotation="90" wrapText="1"/>
    </xf>
    <xf numFmtId="0" fontId="18" fillId="0" borderId="50" xfId="1" applyFont="1" applyBorder="1" applyAlignment="1">
      <alignment horizontal="center" vertical="center" textRotation="90" wrapText="1"/>
    </xf>
    <xf numFmtId="0" fontId="18" fillId="0" borderId="8" xfId="1" applyFont="1" applyBorder="1" applyAlignment="1">
      <alignment horizontal="center" vertical="center" textRotation="90" wrapText="1"/>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6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44" xfId="0" applyFont="1" applyFill="1" applyBorder="1" applyAlignment="1">
      <alignment horizontal="center" vertical="center"/>
    </xf>
    <xf numFmtId="0" fontId="2" fillId="0" borderId="4"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44" xfId="1" applyFont="1" applyFill="1" applyBorder="1" applyAlignment="1">
      <alignment horizontal="center" vertical="center"/>
    </xf>
    <xf numFmtId="0" fontId="2" fillId="0" borderId="47" xfId="1" applyFont="1" applyFill="1" applyBorder="1" applyAlignment="1">
      <alignment horizontal="center" vertical="center"/>
    </xf>
    <xf numFmtId="0" fontId="14" fillId="0" borderId="25" xfId="0" applyFont="1" applyFill="1" applyBorder="1" applyAlignment="1">
      <alignment horizontal="center" vertical="top" wrapText="1"/>
    </xf>
    <xf numFmtId="0" fontId="14" fillId="0" borderId="26" xfId="0" applyFont="1" applyFill="1" applyBorder="1" applyAlignment="1">
      <alignment horizontal="center" vertical="top" wrapText="1"/>
    </xf>
    <xf numFmtId="0" fontId="14" fillId="0" borderId="27" xfId="0" applyFont="1" applyFill="1" applyBorder="1" applyAlignment="1">
      <alignment horizontal="center" vertical="top" wrapText="1"/>
    </xf>
    <xf numFmtId="0" fontId="14" fillId="0" borderId="64" xfId="0" applyFont="1" applyFill="1" applyBorder="1" applyAlignment="1">
      <alignment horizontal="center" vertical="top" wrapText="1"/>
    </xf>
    <xf numFmtId="0" fontId="14" fillId="0" borderId="1" xfId="0" applyFont="1" applyFill="1" applyBorder="1" applyAlignment="1">
      <alignment horizontal="center" vertical="top" wrapText="1"/>
    </xf>
    <xf numFmtId="0" fontId="14" fillId="0" borderId="71" xfId="0" applyFont="1" applyFill="1" applyBorder="1" applyAlignment="1">
      <alignment horizontal="center" vertical="top" wrapText="1"/>
    </xf>
    <xf numFmtId="0" fontId="20" fillId="0" borderId="44" xfId="1" applyFont="1" applyBorder="1" applyAlignment="1">
      <alignment horizontal="center" vertical="center"/>
    </xf>
    <xf numFmtId="0" fontId="2" fillId="0" borderId="42" xfId="1" applyFont="1" applyBorder="1" applyAlignment="1">
      <alignment horizontal="left" vertical="center"/>
    </xf>
    <xf numFmtId="0" fontId="2" fillId="0" borderId="44" xfId="1" applyFont="1" applyBorder="1" applyAlignment="1">
      <alignment horizontal="left" vertical="center"/>
    </xf>
    <xf numFmtId="0" fontId="4" fillId="0" borderId="47" xfId="1" applyFont="1" applyBorder="1" applyAlignment="1">
      <alignment horizontal="center" vertical="center"/>
    </xf>
    <xf numFmtId="0" fontId="27" fillId="12" borderId="0" xfId="0" applyFont="1" applyFill="1" applyAlignment="1">
      <alignment horizontal="justify" vertical="center"/>
    </xf>
    <xf numFmtId="0" fontId="26" fillId="12" borderId="0" xfId="0" applyFont="1" applyFill="1" applyAlignment="1"/>
    <xf numFmtId="0" fontId="1" fillId="0" borderId="1" xfId="0" applyFont="1" applyBorder="1" applyAlignment="1">
      <alignment horizontal="center" vertical="center"/>
    </xf>
    <xf numFmtId="0" fontId="2" fillId="0" borderId="2" xfId="0" applyFont="1" applyBorder="1" applyAlignment="1">
      <alignment horizontal="center" vertical="center" textRotation="90"/>
    </xf>
    <xf numFmtId="0" fontId="2" fillId="0" borderId="9" xfId="0" applyFont="1" applyBorder="1" applyAlignment="1">
      <alignment horizontal="center" vertical="center" textRotation="90"/>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textRotation="90"/>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9" borderId="11" xfId="0" applyFont="1" applyFill="1" applyBorder="1" applyAlignment="1">
      <alignment horizontal="center" vertical="center"/>
    </xf>
    <xf numFmtId="0" fontId="2" fillId="9" borderId="15" xfId="0" applyFont="1" applyFill="1" applyBorder="1" applyAlignment="1">
      <alignment horizontal="center" vertical="center"/>
    </xf>
    <xf numFmtId="0" fontId="2" fillId="0" borderId="16"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2" borderId="11" xfId="0" applyFont="1" applyFill="1" applyBorder="1" applyAlignment="1">
      <alignment horizontal="center" vertical="center" textRotation="90"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49" fontId="7" fillId="0" borderId="28" xfId="0" applyNumberFormat="1" applyFont="1" applyBorder="1" applyAlignment="1">
      <alignment horizontal="center" vertical="center"/>
    </xf>
    <xf numFmtId="0" fontId="20" fillId="0" borderId="29" xfId="0" applyFont="1" applyBorder="1" applyAlignment="1">
      <alignment horizontal="center" vertical="center"/>
    </xf>
    <xf numFmtId="0" fontId="20" fillId="0" borderId="30" xfId="0" applyFont="1" applyBorder="1" applyAlignment="1">
      <alignment horizontal="center" vertical="center"/>
    </xf>
    <xf numFmtId="0" fontId="12" fillId="0" borderId="3" xfId="0" applyFont="1" applyFill="1" applyBorder="1" applyAlignment="1" applyProtection="1">
      <alignment horizontal="center" vertical="center" wrapText="1"/>
      <protection locked="0"/>
    </xf>
    <xf numFmtId="0" fontId="0" fillId="0" borderId="10" xfId="0" applyFill="1" applyBorder="1" applyAlignment="1">
      <alignment horizontal="center" vertical="center" wrapText="1"/>
    </xf>
    <xf numFmtId="0" fontId="0" fillId="0" borderId="43" xfId="0" applyFill="1" applyBorder="1" applyAlignment="1">
      <alignment horizontal="center" vertical="center" wrapText="1"/>
    </xf>
    <xf numFmtId="0" fontId="3" fillId="2" borderId="11" xfId="0" applyFont="1" applyFill="1" applyBorder="1" applyAlignment="1">
      <alignment horizontal="center" vertical="center" textRotation="90" wrapText="1"/>
    </xf>
    <xf numFmtId="0" fontId="3" fillId="2" borderId="12" xfId="0" applyFont="1" applyFill="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13" xfId="0" applyFont="1" applyBorder="1" applyAlignment="1">
      <alignment horizontal="center" vertical="center" textRotation="90"/>
    </xf>
    <xf numFmtId="0" fontId="0" fillId="0" borderId="10" xfId="0" applyBorder="1" applyAlignment="1">
      <alignment vertical="center"/>
    </xf>
    <xf numFmtId="0" fontId="0" fillId="0" borderId="43" xfId="0" applyBorder="1" applyAlignment="1">
      <alignment vertical="center"/>
    </xf>
    <xf numFmtId="0" fontId="1" fillId="5" borderId="38" xfId="0" applyFont="1" applyFill="1" applyBorder="1" applyAlignment="1">
      <alignment horizontal="center" vertical="center"/>
    </xf>
    <xf numFmtId="0" fontId="1" fillId="5" borderId="40" xfId="0" applyFont="1" applyFill="1" applyBorder="1" applyAlignment="1">
      <alignment horizontal="center" vertical="center"/>
    </xf>
    <xf numFmtId="0" fontId="1" fillId="4" borderId="61" xfId="0" applyFont="1" applyFill="1" applyBorder="1" applyAlignment="1">
      <alignment horizontal="center" vertical="center"/>
    </xf>
    <xf numFmtId="0" fontId="1" fillId="4" borderId="0" xfId="0" applyFont="1" applyFill="1" applyAlignment="1">
      <alignment horizontal="center" vertical="center"/>
    </xf>
    <xf numFmtId="0" fontId="1" fillId="4" borderId="60" xfId="0" applyFont="1" applyFill="1" applyBorder="1" applyAlignment="1">
      <alignment horizontal="center" vertical="center"/>
    </xf>
    <xf numFmtId="0" fontId="1" fillId="6" borderId="59" xfId="0" applyFont="1" applyFill="1" applyBorder="1" applyAlignment="1">
      <alignment horizontal="center"/>
    </xf>
    <xf numFmtId="0" fontId="1" fillId="6" borderId="3" xfId="0" applyFont="1" applyFill="1" applyBorder="1" applyAlignment="1">
      <alignment horizontal="center"/>
    </xf>
    <xf numFmtId="0" fontId="1" fillId="6" borderId="65" xfId="0" applyFont="1" applyFill="1" applyBorder="1" applyAlignment="1">
      <alignment horizontal="center"/>
    </xf>
    <xf numFmtId="0" fontId="6" fillId="10" borderId="64" xfId="0" applyFont="1" applyFill="1" applyBorder="1" applyAlignment="1">
      <alignment horizontal="center" vertical="center"/>
    </xf>
    <xf numFmtId="0" fontId="6" fillId="10" borderId="67" xfId="0" applyFont="1" applyFill="1" applyBorder="1" applyAlignment="1">
      <alignment horizontal="center" vertical="center"/>
    </xf>
    <xf numFmtId="0" fontId="1" fillId="4" borderId="25" xfId="0" applyFont="1" applyFill="1" applyBorder="1" applyAlignment="1">
      <alignment horizontal="center" vertical="center"/>
    </xf>
    <xf numFmtId="0" fontId="1" fillId="4" borderId="26" xfId="0" applyFont="1" applyFill="1" applyBorder="1" applyAlignment="1">
      <alignment horizontal="center" vertical="center"/>
    </xf>
    <xf numFmtId="0" fontId="1" fillId="4" borderId="27" xfId="0" applyFont="1" applyFill="1" applyBorder="1" applyAlignment="1">
      <alignment horizontal="center" vertical="center"/>
    </xf>
    <xf numFmtId="0" fontId="7" fillId="0" borderId="25" xfId="0" applyFont="1" applyBorder="1" applyAlignment="1">
      <alignment horizontal="center" vertical="center"/>
    </xf>
    <xf numFmtId="0" fontId="32" fillId="0" borderId="26" xfId="0" applyFont="1" applyBorder="1" applyAlignment="1">
      <alignment horizontal="center" vertical="center"/>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1" fillId="6" borderId="28" xfId="0" applyFont="1" applyFill="1" applyBorder="1" applyAlignment="1">
      <alignment horizontal="center"/>
    </xf>
    <xf numFmtId="0" fontId="1" fillId="6" borderId="29" xfId="0" applyFont="1" applyFill="1" applyBorder="1" applyAlignment="1">
      <alignment horizontal="center"/>
    </xf>
    <xf numFmtId="0" fontId="1" fillId="6" borderId="30" xfId="0" applyFont="1" applyFill="1" applyBorder="1" applyAlignment="1">
      <alignment horizontal="center"/>
    </xf>
    <xf numFmtId="0" fontId="5" fillId="10" borderId="38" xfId="0" applyFont="1" applyFill="1" applyBorder="1" applyAlignment="1">
      <alignment horizontal="center" vertical="center"/>
    </xf>
    <xf numFmtId="0" fontId="5" fillId="10" borderId="40" xfId="0" applyFont="1" applyFill="1" applyBorder="1" applyAlignment="1">
      <alignment horizontal="center" vertical="center"/>
    </xf>
    <xf numFmtId="0" fontId="1" fillId="6" borderId="9" xfId="0" applyFont="1" applyFill="1" applyBorder="1" applyAlignment="1">
      <alignment vertical="center"/>
    </xf>
    <xf numFmtId="0" fontId="1" fillId="6" borderId="11" xfId="0" applyFont="1" applyFill="1" applyBorder="1" applyAlignment="1">
      <alignment vertical="center"/>
    </xf>
    <xf numFmtId="0" fontId="1" fillId="6" borderId="42" xfId="0" applyFont="1" applyFill="1" applyBorder="1" applyAlignment="1">
      <alignment vertical="center"/>
    </xf>
    <xf numFmtId="0" fontId="1" fillId="6" borderId="44" xfId="0" applyFont="1" applyFill="1" applyBorder="1" applyAlignment="1">
      <alignment vertical="center"/>
    </xf>
    <xf numFmtId="0" fontId="1" fillId="5" borderId="36" xfId="0" applyFont="1" applyFill="1" applyBorder="1" applyAlignment="1">
      <alignment horizontal="center" vertical="center"/>
    </xf>
    <xf numFmtId="164" fontId="1" fillId="10" borderId="36" xfId="0" applyNumberFormat="1" applyFont="1" applyFill="1" applyBorder="1" applyAlignment="1">
      <alignment horizontal="left" vertical="center" wrapText="1"/>
    </xf>
    <xf numFmtId="0" fontId="23" fillId="10" borderId="40" xfId="0" applyFont="1" applyFill="1" applyBorder="1" applyAlignment="1">
      <alignment horizontal="left" vertical="center" wrapText="1"/>
    </xf>
    <xf numFmtId="0" fontId="1" fillId="7" borderId="36" xfId="0" applyFont="1" applyFill="1" applyBorder="1" applyAlignment="1">
      <alignment vertical="center" wrapText="1"/>
    </xf>
    <xf numFmtId="0" fontId="23" fillId="7" borderId="40" xfId="0" applyFont="1" applyFill="1" applyBorder="1" applyAlignment="1">
      <alignment vertical="center" wrapText="1"/>
    </xf>
    <xf numFmtId="165" fontId="1" fillId="4" borderId="59" xfId="0" applyNumberFormat="1" applyFont="1" applyFill="1" applyBorder="1" applyAlignment="1">
      <alignment horizontal="center" vertical="center"/>
    </xf>
    <xf numFmtId="165" fontId="1" fillId="4" borderId="3" xfId="0" applyNumberFormat="1" applyFont="1" applyFill="1" applyBorder="1" applyAlignment="1">
      <alignment horizontal="center" vertical="center"/>
    </xf>
    <xf numFmtId="165" fontId="1" fillId="4" borderId="10" xfId="0" applyNumberFormat="1" applyFont="1" applyFill="1" applyBorder="1" applyAlignment="1">
      <alignment horizontal="center" vertical="center"/>
    </xf>
    <xf numFmtId="165" fontId="1" fillId="4" borderId="17" xfId="0" applyNumberFormat="1" applyFont="1" applyFill="1" applyBorder="1" applyAlignment="1">
      <alignment horizontal="center" vertical="center"/>
    </xf>
    <xf numFmtId="0" fontId="1" fillId="6" borderId="34" xfId="0" applyFont="1" applyFill="1" applyBorder="1" applyAlignment="1">
      <alignment vertical="center"/>
    </xf>
    <xf numFmtId="0" fontId="1" fillId="6" borderId="18" xfId="0" applyFont="1" applyFill="1" applyBorder="1" applyAlignment="1">
      <alignment vertical="center"/>
    </xf>
    <xf numFmtId="0" fontId="7" fillId="12" borderId="41" xfId="0" applyFont="1" applyFill="1" applyBorder="1" applyAlignment="1" applyProtection="1">
      <alignment horizontal="center" vertical="center" wrapText="1"/>
      <protection locked="0"/>
    </xf>
    <xf numFmtId="164" fontId="7" fillId="8" borderId="59" xfId="0" applyNumberFormat="1" applyFont="1" applyFill="1" applyBorder="1" applyAlignment="1">
      <alignment horizontal="center" vertical="center"/>
    </xf>
    <xf numFmtId="0" fontId="7" fillId="8" borderId="3" xfId="0" applyFont="1" applyFill="1" applyBorder="1" applyAlignment="1" applyProtection="1">
      <alignment horizontal="right" vertical="center" wrapText="1"/>
      <protection locked="0"/>
    </xf>
    <xf numFmtId="0" fontId="7" fillId="8" borderId="3" xfId="0" applyFont="1" applyFill="1" applyBorder="1" applyAlignment="1">
      <alignment horizontal="center" vertical="center"/>
    </xf>
    <xf numFmtId="0" fontId="7" fillId="8" borderId="51" xfId="0" applyFont="1" applyFill="1" applyBorder="1" applyAlignment="1">
      <alignment horizontal="center" vertical="center"/>
    </xf>
    <xf numFmtId="0" fontId="12" fillId="0" borderId="10" xfId="0" applyFont="1" applyBorder="1" applyAlignment="1">
      <alignment horizontal="center" vertical="center" wrapText="1"/>
    </xf>
    <xf numFmtId="2" fontId="12" fillId="12" borderId="28" xfId="0" applyNumberFormat="1" applyFont="1" applyFill="1" applyBorder="1" applyAlignment="1" applyProtection="1">
      <alignment horizontal="center" vertical="center" wrapText="1"/>
      <protection locked="0"/>
    </xf>
    <xf numFmtId="0" fontId="7" fillId="12" borderId="29" xfId="0" applyFont="1" applyFill="1" applyBorder="1" applyAlignment="1" applyProtection="1">
      <alignment vertical="center" wrapText="1"/>
    </xf>
    <xf numFmtId="0" fontId="20" fillId="12" borderId="30" xfId="0" applyFont="1" applyFill="1" applyBorder="1" applyAlignment="1" applyProtection="1">
      <alignment vertical="center" wrapText="1"/>
      <protection locked="0"/>
    </xf>
  </cellXfs>
  <cellStyles count="8">
    <cellStyle name="Відсотковий 2" xfId="7"/>
    <cellStyle name="Гиперссылка 2" xfId="4"/>
    <cellStyle name="Звичайний 4" xfId="6"/>
    <cellStyle name="Обычный" xfId="0" builtinId="0"/>
    <cellStyle name="Обычный 2" xfId="1"/>
    <cellStyle name="Обычный 2 2" xfId="3"/>
    <cellStyle name="Обычный 3" xfId="5"/>
    <cellStyle name="Процентный"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92D050"/>
    <pageSetUpPr fitToPage="1"/>
  </sheetPr>
  <dimension ref="A1:CL46"/>
  <sheetViews>
    <sheetView showZeros="0" view="pageBreakPreview" zoomScale="70" zoomScaleNormal="95" zoomScaleSheetLayoutView="70" workbookViewId="0">
      <selection activeCell="AU33" sqref="AU33"/>
    </sheetView>
  </sheetViews>
  <sheetFormatPr defaultColWidth="9.140625" defaultRowHeight="12.75"/>
  <cols>
    <col min="1" max="1" width="5.85546875" style="15" customWidth="1"/>
    <col min="2" max="4" width="3.28515625" style="15" customWidth="1"/>
    <col min="5" max="5" width="3.5703125" style="15" customWidth="1"/>
    <col min="6" max="44" width="3.28515625" style="15" customWidth="1"/>
    <col min="45" max="49" width="4.28515625" style="15" customWidth="1"/>
    <col min="50" max="53" width="3.28515625" style="15" customWidth="1"/>
    <col min="54" max="54" width="3.140625" style="15" customWidth="1"/>
    <col min="55" max="57" width="9.140625" style="15" hidden="1" customWidth="1"/>
    <col min="58" max="58" width="0.140625" style="15" customWidth="1"/>
    <col min="59" max="16384" width="9.140625" style="15"/>
  </cols>
  <sheetData>
    <row r="1" spans="1:57" s="9" customFormat="1" ht="21" customHeight="1">
      <c r="B1" s="10"/>
      <c r="C1" s="10"/>
      <c r="D1" s="10"/>
      <c r="E1" s="10"/>
      <c r="F1" s="10"/>
      <c r="G1" s="10"/>
      <c r="H1" s="10"/>
      <c r="I1" s="396" t="s">
        <v>57</v>
      </c>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6"/>
      <c r="AI1" s="396"/>
      <c r="AJ1" s="396"/>
      <c r="AK1" s="396"/>
      <c r="AL1" s="396"/>
      <c r="AM1" s="396"/>
      <c r="AN1" s="396"/>
      <c r="AO1" s="396"/>
      <c r="AP1" s="396"/>
      <c r="AQ1" s="396"/>
      <c r="AR1" s="11"/>
      <c r="AS1" s="11"/>
      <c r="AT1" s="11"/>
      <c r="AU1" s="11"/>
      <c r="AV1" s="11"/>
      <c r="AW1" s="11"/>
      <c r="AX1" s="11"/>
      <c r="AY1" s="11"/>
      <c r="AZ1" s="11"/>
      <c r="BA1" s="11"/>
      <c r="BB1" s="12"/>
      <c r="BC1" s="12"/>
      <c r="BD1" s="12"/>
      <c r="BE1" s="12"/>
    </row>
    <row r="2" spans="1:57" s="9" customFormat="1" ht="16.5" customHeight="1">
      <c r="B2" s="10"/>
      <c r="C2" s="10"/>
      <c r="D2" s="10"/>
      <c r="E2" s="10"/>
      <c r="F2" s="10"/>
      <c r="G2" s="10"/>
      <c r="H2" s="10"/>
      <c r="I2" s="397" t="s">
        <v>203</v>
      </c>
      <c r="J2" s="397"/>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c r="AL2" s="397"/>
      <c r="AM2" s="397"/>
      <c r="AN2" s="397"/>
      <c r="AO2" s="397"/>
      <c r="AP2" s="397"/>
      <c r="AQ2" s="397"/>
      <c r="AT2" s="13"/>
      <c r="AU2" s="13"/>
      <c r="AV2" s="13"/>
      <c r="AW2" s="13"/>
      <c r="AX2" s="13"/>
      <c r="AY2" s="13"/>
      <c r="AZ2" s="13"/>
      <c r="BA2" s="13"/>
    </row>
    <row r="3" spans="1:57">
      <c r="A3" s="14" t="s">
        <v>172</v>
      </c>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398"/>
      <c r="AK3" s="398"/>
      <c r="AL3" s="398"/>
      <c r="AM3" s="398"/>
      <c r="AN3" s="398"/>
      <c r="AO3" s="398"/>
      <c r="AP3" s="14" t="s">
        <v>173</v>
      </c>
    </row>
    <row r="4" spans="1:57" ht="19.5" customHeight="1">
      <c r="A4" s="15" t="s">
        <v>58</v>
      </c>
      <c r="J4" s="16"/>
      <c r="K4" s="16"/>
      <c r="AN4" s="16"/>
      <c r="AO4" s="16"/>
      <c r="AP4" s="15" t="s">
        <v>174</v>
      </c>
    </row>
    <row r="5" spans="1:57" ht="18" customHeight="1">
      <c r="A5" s="15" t="s">
        <v>59</v>
      </c>
      <c r="L5" s="399" t="s">
        <v>60</v>
      </c>
      <c r="M5" s="399"/>
      <c r="N5" s="399"/>
      <c r="O5" s="399"/>
      <c r="P5" s="399"/>
      <c r="Q5" s="399"/>
      <c r="R5" s="399"/>
      <c r="S5" s="399"/>
      <c r="T5" s="399"/>
      <c r="U5" s="399"/>
      <c r="V5" s="399"/>
      <c r="W5" s="399"/>
      <c r="X5" s="399"/>
      <c r="Y5" s="399"/>
      <c r="Z5" s="399"/>
      <c r="AA5" s="399"/>
      <c r="AB5" s="399"/>
      <c r="AC5" s="399"/>
      <c r="AD5" s="399"/>
      <c r="AE5" s="399"/>
      <c r="AF5" s="399"/>
      <c r="AG5" s="399"/>
      <c r="AH5" s="399"/>
      <c r="AI5" s="399"/>
      <c r="AJ5" s="399"/>
      <c r="AK5" s="399"/>
      <c r="AL5" s="399"/>
      <c r="AM5" s="399"/>
      <c r="AP5" s="15" t="s">
        <v>175</v>
      </c>
    </row>
    <row r="6" spans="1:57" s="186" customFormat="1" ht="19.5" customHeight="1">
      <c r="A6" s="186" t="s">
        <v>61</v>
      </c>
      <c r="I6" s="187"/>
      <c r="L6" s="400" t="s">
        <v>177</v>
      </c>
      <c r="M6" s="400"/>
      <c r="N6" s="400"/>
      <c r="O6" s="400"/>
      <c r="P6" s="400"/>
      <c r="Q6" s="400"/>
      <c r="R6" s="400"/>
      <c r="S6" s="400"/>
      <c r="T6" s="400"/>
      <c r="U6" s="400"/>
      <c r="V6" s="400"/>
      <c r="W6" s="400"/>
      <c r="X6" s="400"/>
      <c r="Y6" s="400"/>
      <c r="Z6" s="400"/>
      <c r="AA6" s="400"/>
      <c r="AB6" s="400"/>
      <c r="AC6" s="400"/>
      <c r="AD6" s="400"/>
      <c r="AE6" s="400"/>
      <c r="AF6" s="400"/>
      <c r="AG6" s="400"/>
      <c r="AH6" s="400"/>
      <c r="AI6" s="400"/>
      <c r="AJ6" s="400"/>
      <c r="AK6" s="400"/>
      <c r="AL6" s="400"/>
      <c r="AM6" s="400"/>
      <c r="AP6" s="186" t="s">
        <v>61</v>
      </c>
    </row>
    <row r="7" spans="1:57" s="186" customFormat="1" ht="18.75" customHeight="1">
      <c r="A7" s="186" t="s">
        <v>200</v>
      </c>
      <c r="I7" s="187"/>
      <c r="L7" s="416" t="s">
        <v>178</v>
      </c>
      <c r="M7" s="416"/>
      <c r="N7" s="416"/>
      <c r="O7" s="416"/>
      <c r="P7" s="416"/>
      <c r="Q7" s="416"/>
      <c r="R7" s="416"/>
      <c r="S7" s="416"/>
      <c r="T7" s="416"/>
      <c r="U7" s="416"/>
      <c r="V7" s="416"/>
      <c r="W7" s="416"/>
      <c r="X7" s="416"/>
      <c r="Y7" s="416"/>
      <c r="Z7" s="416"/>
      <c r="AA7" s="416"/>
      <c r="AB7" s="416"/>
      <c r="AC7" s="416"/>
      <c r="AD7" s="416"/>
      <c r="AE7" s="416"/>
      <c r="AF7" s="416"/>
      <c r="AG7" s="416"/>
      <c r="AH7" s="416"/>
      <c r="AI7" s="416"/>
      <c r="AJ7" s="416"/>
      <c r="AK7" s="416"/>
      <c r="AL7" s="416"/>
      <c r="AM7" s="416"/>
      <c r="AP7" s="373" t="s">
        <v>250</v>
      </c>
      <c r="AQ7" s="373"/>
      <c r="AR7" s="373"/>
      <c r="AS7" s="373"/>
      <c r="AT7" s="373"/>
      <c r="AU7" s="373"/>
      <c r="AV7" s="373"/>
    </row>
    <row r="8" spans="1:57" s="186" customFormat="1" ht="18.75" customHeight="1">
      <c r="A8" s="319" t="s">
        <v>249</v>
      </c>
      <c r="J8" s="188"/>
      <c r="K8" s="188"/>
      <c r="L8" s="417" t="s">
        <v>179</v>
      </c>
      <c r="M8" s="417"/>
      <c r="N8" s="417"/>
      <c r="O8" s="417"/>
      <c r="P8" s="417"/>
      <c r="Q8" s="417"/>
      <c r="R8" s="417"/>
      <c r="S8" s="417"/>
      <c r="T8" s="417"/>
      <c r="U8" s="417"/>
      <c r="V8" s="417"/>
      <c r="W8" s="417"/>
      <c r="X8" s="417"/>
      <c r="Y8" s="417"/>
      <c r="Z8" s="417"/>
      <c r="AA8" s="417"/>
      <c r="AB8" s="417"/>
      <c r="AC8" s="417"/>
      <c r="AD8" s="417"/>
      <c r="AE8" s="417"/>
      <c r="AF8" s="417"/>
      <c r="AG8" s="417"/>
      <c r="AH8" s="417"/>
      <c r="AI8" s="417"/>
      <c r="AJ8" s="417"/>
      <c r="AK8" s="417"/>
      <c r="AL8" s="417"/>
      <c r="AM8" s="417"/>
      <c r="AN8" s="188"/>
      <c r="AO8" s="188"/>
      <c r="AP8" s="373" t="s">
        <v>251</v>
      </c>
      <c r="AQ8" s="373"/>
      <c r="AR8" s="373"/>
      <c r="AS8" s="373"/>
      <c r="AT8" s="373"/>
      <c r="AU8" s="373"/>
      <c r="AV8" s="373"/>
    </row>
    <row r="9" spans="1:57" s="186" customFormat="1" ht="18.75" customHeight="1">
      <c r="J9" s="188"/>
      <c r="K9" s="188"/>
      <c r="L9" s="400" t="s">
        <v>176</v>
      </c>
      <c r="M9" s="400"/>
      <c r="N9" s="400"/>
      <c r="O9" s="400"/>
      <c r="P9" s="400"/>
      <c r="Q9" s="400"/>
      <c r="R9" s="400"/>
      <c r="S9" s="400"/>
      <c r="T9" s="400"/>
      <c r="U9" s="400"/>
      <c r="V9" s="400"/>
      <c r="W9" s="400"/>
      <c r="X9" s="400"/>
      <c r="Y9" s="400"/>
      <c r="Z9" s="400"/>
      <c r="AA9" s="400"/>
      <c r="AB9" s="400"/>
      <c r="AC9" s="400"/>
      <c r="AD9" s="400"/>
      <c r="AE9" s="400"/>
      <c r="AF9" s="400"/>
      <c r="AG9" s="400"/>
      <c r="AH9" s="400"/>
      <c r="AI9" s="400"/>
      <c r="AJ9" s="400"/>
      <c r="AK9" s="400"/>
      <c r="AL9" s="400"/>
      <c r="AM9" s="400"/>
      <c r="AN9" s="188"/>
      <c r="AO9" s="188"/>
    </row>
    <row r="10" spans="1:57" ht="20.25">
      <c r="I10" s="17"/>
      <c r="L10" s="418" t="s">
        <v>190</v>
      </c>
      <c r="M10" s="418"/>
      <c r="N10" s="418"/>
      <c r="O10" s="418"/>
      <c r="P10" s="418"/>
      <c r="Q10" s="418"/>
      <c r="R10" s="418"/>
      <c r="S10" s="418"/>
      <c r="T10" s="418"/>
      <c r="U10" s="418"/>
      <c r="V10" s="418"/>
      <c r="W10" s="418"/>
      <c r="X10" s="418"/>
      <c r="Y10" s="418"/>
      <c r="Z10" s="418"/>
      <c r="AA10" s="418"/>
      <c r="AB10" s="418"/>
      <c r="AC10" s="418"/>
      <c r="AD10" s="418"/>
      <c r="AE10" s="418"/>
      <c r="AF10" s="418"/>
      <c r="AG10" s="418"/>
      <c r="AH10" s="418"/>
      <c r="AI10" s="418"/>
      <c r="AJ10" s="418"/>
      <c r="AK10" s="418"/>
      <c r="AL10" s="418"/>
      <c r="AM10" s="418"/>
      <c r="AN10" s="14"/>
    </row>
    <row r="11" spans="1:57" ht="18.75">
      <c r="I11" s="17"/>
      <c r="L11" s="419" t="s">
        <v>206</v>
      </c>
      <c r="M11" s="419"/>
      <c r="N11" s="419"/>
      <c r="O11" s="419"/>
      <c r="P11" s="419"/>
      <c r="Q11" s="419"/>
      <c r="R11" s="419"/>
      <c r="S11" s="419"/>
      <c r="T11" s="419"/>
      <c r="U11" s="419"/>
      <c r="V11" s="419"/>
      <c r="W11" s="419"/>
      <c r="X11" s="419"/>
      <c r="Y11" s="419"/>
      <c r="Z11" s="419"/>
      <c r="AA11" s="419"/>
      <c r="AB11" s="419"/>
      <c r="AC11" s="419"/>
      <c r="AD11" s="419"/>
      <c r="AE11" s="419"/>
      <c r="AF11" s="419"/>
      <c r="AG11" s="419"/>
      <c r="AH11" s="419"/>
      <c r="AI11" s="419"/>
      <c r="AJ11" s="419"/>
      <c r="AK11" s="419"/>
      <c r="AL11" s="419"/>
      <c r="AM11" s="419"/>
      <c r="AN11" s="14"/>
    </row>
    <row r="12" spans="1:57">
      <c r="I12" s="17"/>
      <c r="K12" s="14"/>
      <c r="S12" s="18"/>
      <c r="T12" s="18"/>
      <c r="U12" s="18"/>
      <c r="V12" s="18"/>
      <c r="W12" s="18"/>
      <c r="X12" s="18"/>
      <c r="Y12" s="18"/>
      <c r="Z12" s="18"/>
      <c r="AA12" s="18"/>
      <c r="AB12" s="18"/>
      <c r="AC12" s="18"/>
      <c r="AD12" s="18"/>
      <c r="AE12" s="18"/>
      <c r="AF12" s="18"/>
    </row>
    <row r="13" spans="1:57" ht="15.75">
      <c r="I13" s="19"/>
      <c r="K13" s="60" t="s">
        <v>191</v>
      </c>
    </row>
    <row r="14" spans="1:57" ht="9.75" customHeight="1">
      <c r="K14" s="60" t="s">
        <v>62</v>
      </c>
    </row>
    <row r="15" spans="1:57" ht="15.75">
      <c r="K15" s="60" t="s">
        <v>192</v>
      </c>
    </row>
    <row r="16" spans="1:57" ht="9.75" customHeight="1">
      <c r="K16" s="20"/>
    </row>
    <row r="17" spans="1:90" ht="15.75" customHeight="1">
      <c r="K17" s="19" t="s">
        <v>193</v>
      </c>
      <c r="L17" s="60"/>
    </row>
    <row r="18" spans="1:90" ht="12.75" customHeight="1">
      <c r="A18" s="21"/>
      <c r="AN18" s="374" t="s">
        <v>195</v>
      </c>
      <c r="AO18" s="186"/>
      <c r="AP18" s="186"/>
      <c r="AQ18" s="186"/>
      <c r="AR18" s="186"/>
      <c r="AS18" s="186"/>
      <c r="AT18" s="186"/>
      <c r="AU18" s="186"/>
      <c r="AV18" s="186"/>
      <c r="AW18" s="186"/>
      <c r="AX18" s="186"/>
    </row>
    <row r="19" spans="1:90" ht="17.25" customHeight="1">
      <c r="B19" s="20"/>
      <c r="C19" s="20"/>
      <c r="D19" s="20"/>
      <c r="E19" s="20"/>
      <c r="F19" s="20"/>
      <c r="G19" s="20"/>
      <c r="H19" s="20"/>
      <c r="I19" s="20"/>
      <c r="J19" s="20"/>
      <c r="K19" s="20" t="s">
        <v>194</v>
      </c>
      <c r="L19" s="20"/>
      <c r="M19" s="20"/>
      <c r="N19" s="20"/>
      <c r="O19" s="20"/>
      <c r="P19" s="20"/>
      <c r="S19" s="20"/>
      <c r="T19" s="20"/>
      <c r="U19" s="20"/>
      <c r="V19" s="20"/>
      <c r="W19" s="20"/>
      <c r="X19" s="20"/>
      <c r="Y19" s="20"/>
      <c r="Z19" s="20"/>
      <c r="AA19" s="20"/>
      <c r="AB19" s="20"/>
      <c r="AC19" s="20"/>
      <c r="AD19" s="20"/>
      <c r="AE19" s="20"/>
      <c r="AG19" s="63"/>
      <c r="AH19" s="63"/>
      <c r="AI19" s="63"/>
      <c r="AJ19" s="63"/>
      <c r="AK19" s="63"/>
      <c r="AL19" s="63"/>
      <c r="AM19" s="63"/>
      <c r="AN19" s="373" t="s">
        <v>252</v>
      </c>
      <c r="AO19" s="186"/>
      <c r="AP19" s="186"/>
      <c r="AQ19" s="186"/>
      <c r="AR19" s="186"/>
      <c r="AS19" s="186"/>
      <c r="AT19" s="186"/>
      <c r="AU19" s="186"/>
      <c r="AV19" s="186"/>
      <c r="AW19" s="186"/>
      <c r="AX19" s="186"/>
      <c r="AY19" s="63"/>
      <c r="AZ19" s="63"/>
      <c r="BA19" s="63"/>
      <c r="BB19" s="63"/>
      <c r="BC19" s="63"/>
      <c r="BD19" s="63"/>
      <c r="BE19" s="63"/>
      <c r="BF19" s="63"/>
      <c r="BH19" s="415"/>
      <c r="BI19" s="415"/>
      <c r="BJ19" s="415"/>
      <c r="BK19" s="415"/>
      <c r="BL19" s="415"/>
      <c r="BM19" s="415"/>
      <c r="BN19" s="415"/>
      <c r="BO19" s="415"/>
      <c r="BP19" s="415"/>
      <c r="BQ19" s="415"/>
      <c r="BR19" s="415"/>
      <c r="BS19" s="415"/>
      <c r="BT19" s="415"/>
      <c r="BU19" s="415"/>
      <c r="BV19" s="415"/>
      <c r="BW19" s="415"/>
      <c r="BY19" s="415" t="s">
        <v>63</v>
      </c>
      <c r="BZ19" s="415"/>
      <c r="CA19" s="415"/>
      <c r="CB19" s="415"/>
      <c r="CC19" s="415"/>
      <c r="CD19" s="415"/>
      <c r="CE19" s="415"/>
      <c r="CF19" s="415"/>
      <c r="CG19" s="415"/>
      <c r="CH19" s="415"/>
      <c r="CI19" s="415"/>
      <c r="CJ19" s="415"/>
      <c r="CK19" s="415"/>
      <c r="CL19" s="415"/>
    </row>
    <row r="20" spans="1:90" ht="14.25">
      <c r="A20" s="401" t="s">
        <v>64</v>
      </c>
      <c r="B20" s="401"/>
      <c r="C20" s="401"/>
      <c r="D20" s="401"/>
      <c r="E20" s="401"/>
      <c r="F20" s="401"/>
      <c r="G20" s="401"/>
      <c r="H20" s="401"/>
      <c r="I20" s="401"/>
      <c r="J20" s="401"/>
      <c r="K20" s="401"/>
      <c r="L20" s="401"/>
      <c r="M20" s="401"/>
      <c r="N20" s="401"/>
      <c r="O20" s="401"/>
      <c r="P20" s="401"/>
      <c r="Q20" s="401"/>
      <c r="R20" s="401"/>
      <c r="S20" s="401"/>
      <c r="T20" s="401"/>
      <c r="U20" s="401"/>
      <c r="V20" s="401"/>
      <c r="W20" s="401"/>
      <c r="X20" s="401"/>
      <c r="Y20" s="401"/>
      <c r="Z20" s="401"/>
      <c r="AA20" s="401"/>
      <c r="AB20" s="401"/>
      <c r="AC20" s="401"/>
      <c r="AD20" s="401"/>
      <c r="AE20" s="401"/>
      <c r="AF20" s="401"/>
      <c r="AG20" s="401"/>
      <c r="AH20" s="401"/>
      <c r="AI20" s="401"/>
      <c r="AJ20" s="401"/>
      <c r="AK20" s="401"/>
      <c r="AL20" s="401"/>
      <c r="AM20" s="401"/>
      <c r="AN20" s="401"/>
      <c r="AO20" s="401"/>
      <c r="AP20" s="401"/>
      <c r="AQ20" s="401"/>
      <c r="AR20" s="401"/>
      <c r="AS20" s="401"/>
      <c r="AT20" s="401"/>
      <c r="AU20" s="401"/>
      <c r="AV20" s="401"/>
      <c r="AW20" s="401"/>
      <c r="AX20" s="401"/>
      <c r="AY20" s="401"/>
      <c r="AZ20" s="401"/>
      <c r="BA20" s="401"/>
    </row>
    <row r="21" spans="1:90" ht="5.25" customHeight="1" thickBot="1"/>
    <row r="22" spans="1:90" s="109" customFormat="1" ht="20.25" customHeight="1" thickBot="1">
      <c r="A22" s="402" t="s">
        <v>65</v>
      </c>
      <c r="B22" s="385" t="s">
        <v>66</v>
      </c>
      <c r="C22" s="406"/>
      <c r="D22" s="406"/>
      <c r="E22" s="407"/>
      <c r="F22" s="385" t="s">
        <v>67</v>
      </c>
      <c r="G22" s="386"/>
      <c r="H22" s="386"/>
      <c r="I22" s="386"/>
      <c r="J22" s="387"/>
      <c r="K22" s="388" t="s">
        <v>68</v>
      </c>
      <c r="L22" s="386"/>
      <c r="M22" s="386"/>
      <c r="N22" s="389"/>
      <c r="O22" s="390" t="s">
        <v>69</v>
      </c>
      <c r="P22" s="391"/>
      <c r="Q22" s="391"/>
      <c r="R22" s="392"/>
      <c r="S22" s="393" t="s">
        <v>70</v>
      </c>
      <c r="T22" s="394"/>
      <c r="U22" s="394"/>
      <c r="V22" s="394"/>
      <c r="W22" s="395"/>
      <c r="X22" s="413" t="s">
        <v>71</v>
      </c>
      <c r="Y22" s="414"/>
      <c r="Z22" s="414"/>
      <c r="AA22" s="414"/>
      <c r="AB22" s="393" t="s">
        <v>72</v>
      </c>
      <c r="AC22" s="394"/>
      <c r="AD22" s="394"/>
      <c r="AE22" s="395"/>
      <c r="AF22" s="393" t="s">
        <v>73</v>
      </c>
      <c r="AG22" s="394"/>
      <c r="AH22" s="394"/>
      <c r="AI22" s="394"/>
      <c r="AJ22" s="395"/>
      <c r="AK22" s="393" t="s">
        <v>74</v>
      </c>
      <c r="AL22" s="394"/>
      <c r="AM22" s="394"/>
      <c r="AN22" s="395"/>
      <c r="AO22" s="393" t="s">
        <v>75</v>
      </c>
      <c r="AP22" s="394"/>
      <c r="AQ22" s="394"/>
      <c r="AR22" s="395"/>
      <c r="AS22" s="393" t="s">
        <v>76</v>
      </c>
      <c r="AT22" s="394"/>
      <c r="AU22" s="394"/>
      <c r="AV22" s="394"/>
      <c r="AW22" s="395"/>
      <c r="AX22" s="393" t="s">
        <v>77</v>
      </c>
      <c r="AY22" s="394"/>
      <c r="AZ22" s="394"/>
      <c r="BA22" s="395"/>
    </row>
    <row r="23" spans="1:90" s="110" customFormat="1" ht="15.75" customHeight="1" thickBot="1">
      <c r="A23" s="403"/>
      <c r="B23" s="181">
        <v>1</v>
      </c>
      <c r="C23" s="182">
        <f t="shared" ref="C23:BA23" si="0">B23+1</f>
        <v>2</v>
      </c>
      <c r="D23" s="182">
        <f t="shared" si="0"/>
        <v>3</v>
      </c>
      <c r="E23" s="183">
        <f t="shared" si="0"/>
        <v>4</v>
      </c>
      <c r="F23" s="181">
        <f t="shared" si="0"/>
        <v>5</v>
      </c>
      <c r="G23" s="182">
        <f t="shared" si="0"/>
        <v>6</v>
      </c>
      <c r="H23" s="182">
        <f t="shared" si="0"/>
        <v>7</v>
      </c>
      <c r="I23" s="182">
        <f t="shared" si="0"/>
        <v>8</v>
      </c>
      <c r="J23" s="183">
        <f t="shared" si="0"/>
        <v>9</v>
      </c>
      <c r="K23" s="184">
        <f t="shared" si="0"/>
        <v>10</v>
      </c>
      <c r="L23" s="182">
        <f t="shared" si="0"/>
        <v>11</v>
      </c>
      <c r="M23" s="182">
        <f t="shared" si="0"/>
        <v>12</v>
      </c>
      <c r="N23" s="183">
        <f t="shared" si="0"/>
        <v>13</v>
      </c>
      <c r="O23" s="181">
        <f t="shared" si="0"/>
        <v>14</v>
      </c>
      <c r="P23" s="182">
        <f t="shared" si="0"/>
        <v>15</v>
      </c>
      <c r="Q23" s="182">
        <f t="shared" si="0"/>
        <v>16</v>
      </c>
      <c r="R23" s="183">
        <f t="shared" si="0"/>
        <v>17</v>
      </c>
      <c r="S23" s="181">
        <f t="shared" si="0"/>
        <v>18</v>
      </c>
      <c r="T23" s="182">
        <f t="shared" si="0"/>
        <v>19</v>
      </c>
      <c r="U23" s="182">
        <f t="shared" si="0"/>
        <v>20</v>
      </c>
      <c r="V23" s="182">
        <f t="shared" si="0"/>
        <v>21</v>
      </c>
      <c r="W23" s="183">
        <f t="shared" si="0"/>
        <v>22</v>
      </c>
      <c r="X23" s="181">
        <f t="shared" si="0"/>
        <v>23</v>
      </c>
      <c r="Y23" s="182">
        <f t="shared" si="0"/>
        <v>24</v>
      </c>
      <c r="Z23" s="182">
        <f t="shared" si="0"/>
        <v>25</v>
      </c>
      <c r="AA23" s="183">
        <f t="shared" si="0"/>
        <v>26</v>
      </c>
      <c r="AB23" s="181">
        <f t="shared" si="0"/>
        <v>27</v>
      </c>
      <c r="AC23" s="182">
        <f t="shared" si="0"/>
        <v>28</v>
      </c>
      <c r="AD23" s="182">
        <f t="shared" si="0"/>
        <v>29</v>
      </c>
      <c r="AE23" s="183">
        <f t="shared" si="0"/>
        <v>30</v>
      </c>
      <c r="AF23" s="181">
        <f t="shared" si="0"/>
        <v>31</v>
      </c>
      <c r="AG23" s="182">
        <f t="shared" si="0"/>
        <v>32</v>
      </c>
      <c r="AH23" s="182">
        <f t="shared" si="0"/>
        <v>33</v>
      </c>
      <c r="AI23" s="182">
        <f t="shared" si="0"/>
        <v>34</v>
      </c>
      <c r="AJ23" s="183">
        <f t="shared" si="0"/>
        <v>35</v>
      </c>
      <c r="AK23" s="181">
        <f t="shared" si="0"/>
        <v>36</v>
      </c>
      <c r="AL23" s="182">
        <f t="shared" si="0"/>
        <v>37</v>
      </c>
      <c r="AM23" s="182">
        <f t="shared" si="0"/>
        <v>38</v>
      </c>
      <c r="AN23" s="183">
        <f t="shared" si="0"/>
        <v>39</v>
      </c>
      <c r="AO23" s="181">
        <f t="shared" si="0"/>
        <v>40</v>
      </c>
      <c r="AP23" s="182">
        <f t="shared" si="0"/>
        <v>41</v>
      </c>
      <c r="AQ23" s="182">
        <f t="shared" si="0"/>
        <v>42</v>
      </c>
      <c r="AR23" s="183">
        <f t="shared" si="0"/>
        <v>43</v>
      </c>
      <c r="AS23" s="181">
        <f t="shared" si="0"/>
        <v>44</v>
      </c>
      <c r="AT23" s="182">
        <f t="shared" si="0"/>
        <v>45</v>
      </c>
      <c r="AU23" s="182">
        <f t="shared" si="0"/>
        <v>46</v>
      </c>
      <c r="AV23" s="182">
        <f t="shared" si="0"/>
        <v>47</v>
      </c>
      <c r="AW23" s="183">
        <f t="shared" si="0"/>
        <v>48</v>
      </c>
      <c r="AX23" s="184">
        <f t="shared" si="0"/>
        <v>49</v>
      </c>
      <c r="AY23" s="182">
        <f t="shared" si="0"/>
        <v>50</v>
      </c>
      <c r="AZ23" s="182">
        <f t="shared" si="0"/>
        <v>51</v>
      </c>
      <c r="BA23" s="185">
        <f t="shared" si="0"/>
        <v>52</v>
      </c>
    </row>
    <row r="24" spans="1:90" s="110" customFormat="1" ht="18.75" customHeight="1">
      <c r="A24" s="404"/>
      <c r="B24" s="177">
        <v>2</v>
      </c>
      <c r="C24" s="178">
        <v>9</v>
      </c>
      <c r="D24" s="178">
        <v>16</v>
      </c>
      <c r="E24" s="179">
        <v>23</v>
      </c>
      <c r="F24" s="177">
        <v>30</v>
      </c>
      <c r="G24" s="178">
        <v>7</v>
      </c>
      <c r="H24" s="178">
        <v>14</v>
      </c>
      <c r="I24" s="178">
        <v>21</v>
      </c>
      <c r="J24" s="179">
        <v>28</v>
      </c>
      <c r="K24" s="180">
        <v>4</v>
      </c>
      <c r="L24" s="178">
        <v>11</v>
      </c>
      <c r="M24" s="178">
        <v>18</v>
      </c>
      <c r="N24" s="179">
        <v>25</v>
      </c>
      <c r="O24" s="177">
        <v>2</v>
      </c>
      <c r="P24" s="178">
        <v>9</v>
      </c>
      <c r="Q24" s="178">
        <v>16</v>
      </c>
      <c r="R24" s="179">
        <v>23</v>
      </c>
      <c r="S24" s="177">
        <v>30</v>
      </c>
      <c r="T24" s="178">
        <v>6</v>
      </c>
      <c r="U24" s="178">
        <v>13</v>
      </c>
      <c r="V24" s="178">
        <v>20</v>
      </c>
      <c r="W24" s="179">
        <v>27</v>
      </c>
      <c r="X24" s="177">
        <v>3</v>
      </c>
      <c r="Y24" s="178">
        <v>10</v>
      </c>
      <c r="Z24" s="178">
        <v>17</v>
      </c>
      <c r="AA24" s="179">
        <v>24</v>
      </c>
      <c r="AB24" s="177">
        <v>3</v>
      </c>
      <c r="AC24" s="178">
        <v>10</v>
      </c>
      <c r="AD24" s="178">
        <v>17</v>
      </c>
      <c r="AE24" s="179">
        <v>24</v>
      </c>
      <c r="AF24" s="177">
        <v>31</v>
      </c>
      <c r="AG24" s="178">
        <v>7</v>
      </c>
      <c r="AH24" s="178">
        <v>14</v>
      </c>
      <c r="AI24" s="178">
        <v>21</v>
      </c>
      <c r="AJ24" s="179">
        <v>28</v>
      </c>
      <c r="AK24" s="177">
        <v>5</v>
      </c>
      <c r="AL24" s="178">
        <v>12</v>
      </c>
      <c r="AM24" s="178">
        <v>19</v>
      </c>
      <c r="AN24" s="179">
        <v>26</v>
      </c>
      <c r="AO24" s="177">
        <v>2</v>
      </c>
      <c r="AP24" s="178">
        <v>9</v>
      </c>
      <c r="AQ24" s="178">
        <v>16</v>
      </c>
      <c r="AR24" s="179">
        <v>23</v>
      </c>
      <c r="AS24" s="177">
        <v>30</v>
      </c>
      <c r="AT24" s="178">
        <v>7</v>
      </c>
      <c r="AU24" s="178">
        <v>14</v>
      </c>
      <c r="AV24" s="178">
        <v>21</v>
      </c>
      <c r="AW24" s="179">
        <v>28</v>
      </c>
      <c r="AX24" s="180">
        <v>4</v>
      </c>
      <c r="AY24" s="178">
        <v>11</v>
      </c>
      <c r="AZ24" s="178">
        <v>18</v>
      </c>
      <c r="BA24" s="179">
        <v>25</v>
      </c>
    </row>
    <row r="25" spans="1:90" s="110" customFormat="1" ht="18.75" customHeight="1" thickBot="1">
      <c r="A25" s="405"/>
      <c r="B25" s="162">
        <v>8</v>
      </c>
      <c r="C25" s="163">
        <v>15</v>
      </c>
      <c r="D25" s="163">
        <v>22</v>
      </c>
      <c r="E25" s="164">
        <v>29</v>
      </c>
      <c r="F25" s="162">
        <v>6</v>
      </c>
      <c r="G25" s="163">
        <v>13</v>
      </c>
      <c r="H25" s="163">
        <v>20</v>
      </c>
      <c r="I25" s="163">
        <v>27</v>
      </c>
      <c r="J25" s="164">
        <v>3</v>
      </c>
      <c r="K25" s="165">
        <v>10</v>
      </c>
      <c r="L25" s="163">
        <v>17</v>
      </c>
      <c r="M25" s="163">
        <v>24</v>
      </c>
      <c r="N25" s="164">
        <v>1</v>
      </c>
      <c r="O25" s="162">
        <v>8</v>
      </c>
      <c r="P25" s="163">
        <v>15</v>
      </c>
      <c r="Q25" s="163">
        <v>22</v>
      </c>
      <c r="R25" s="164">
        <v>29</v>
      </c>
      <c r="S25" s="162">
        <v>5</v>
      </c>
      <c r="T25" s="163">
        <v>12</v>
      </c>
      <c r="U25" s="163">
        <v>19</v>
      </c>
      <c r="V25" s="163">
        <v>26</v>
      </c>
      <c r="W25" s="164">
        <v>2</v>
      </c>
      <c r="X25" s="162">
        <v>9</v>
      </c>
      <c r="Y25" s="163">
        <v>16</v>
      </c>
      <c r="Z25" s="163">
        <v>23</v>
      </c>
      <c r="AA25" s="164">
        <v>2</v>
      </c>
      <c r="AB25" s="162">
        <v>9</v>
      </c>
      <c r="AC25" s="163">
        <v>16</v>
      </c>
      <c r="AD25" s="163">
        <v>23</v>
      </c>
      <c r="AE25" s="164">
        <v>30</v>
      </c>
      <c r="AF25" s="162">
        <v>6</v>
      </c>
      <c r="AG25" s="163">
        <v>13</v>
      </c>
      <c r="AH25" s="163">
        <v>20</v>
      </c>
      <c r="AI25" s="163">
        <v>27</v>
      </c>
      <c r="AJ25" s="164">
        <v>4</v>
      </c>
      <c r="AK25" s="162">
        <v>11</v>
      </c>
      <c r="AL25" s="163">
        <v>18</v>
      </c>
      <c r="AM25" s="163">
        <v>25</v>
      </c>
      <c r="AN25" s="164">
        <v>1</v>
      </c>
      <c r="AO25" s="162">
        <v>8</v>
      </c>
      <c r="AP25" s="163">
        <v>15</v>
      </c>
      <c r="AQ25" s="163">
        <v>22</v>
      </c>
      <c r="AR25" s="164">
        <v>29</v>
      </c>
      <c r="AS25" s="162">
        <v>6</v>
      </c>
      <c r="AT25" s="163">
        <v>13</v>
      </c>
      <c r="AU25" s="163">
        <v>20</v>
      </c>
      <c r="AV25" s="163">
        <v>27</v>
      </c>
      <c r="AW25" s="164">
        <v>3</v>
      </c>
      <c r="AX25" s="165">
        <v>10</v>
      </c>
      <c r="AY25" s="163">
        <v>17</v>
      </c>
      <c r="AZ25" s="163">
        <v>24</v>
      </c>
      <c r="BA25" s="189">
        <v>31</v>
      </c>
    </row>
    <row r="26" spans="1:90">
      <c r="A26" s="159" t="s">
        <v>78</v>
      </c>
      <c r="B26" s="166" t="s">
        <v>79</v>
      </c>
      <c r="C26" s="149" t="s">
        <v>79</v>
      </c>
      <c r="D26" s="149" t="s">
        <v>79</v>
      </c>
      <c r="E26" s="167" t="s">
        <v>79</v>
      </c>
      <c r="F26" s="166" t="s">
        <v>79</v>
      </c>
      <c r="G26" s="149" t="s">
        <v>79</v>
      </c>
      <c r="H26" s="149" t="s">
        <v>79</v>
      </c>
      <c r="I26" s="149" t="s">
        <v>79</v>
      </c>
      <c r="J26" s="167" t="s">
        <v>79</v>
      </c>
      <c r="K26" s="168" t="s">
        <v>79</v>
      </c>
      <c r="L26" s="149" t="s">
        <v>79</v>
      </c>
      <c r="M26" s="149" t="s">
        <v>79</v>
      </c>
      <c r="N26" s="167" t="s">
        <v>79</v>
      </c>
      <c r="O26" s="166" t="s">
        <v>79</v>
      </c>
      <c r="P26" s="149" t="s">
        <v>79</v>
      </c>
      <c r="Q26" s="149" t="s">
        <v>80</v>
      </c>
      <c r="R26" s="148" t="s">
        <v>80</v>
      </c>
      <c r="S26" s="166" t="s">
        <v>81</v>
      </c>
      <c r="T26" s="149" t="s">
        <v>81</v>
      </c>
      <c r="U26" s="149" t="s">
        <v>81</v>
      </c>
      <c r="V26" s="149" t="s">
        <v>82</v>
      </c>
      <c r="W26" s="167" t="s">
        <v>82</v>
      </c>
      <c r="X26" s="166" t="s">
        <v>82</v>
      </c>
      <c r="Y26" s="149" t="s">
        <v>82</v>
      </c>
      <c r="Z26" s="149" t="s">
        <v>79</v>
      </c>
      <c r="AA26" s="167" t="s">
        <v>79</v>
      </c>
      <c r="AB26" s="166" t="s">
        <v>79</v>
      </c>
      <c r="AC26" s="149" t="s">
        <v>79</v>
      </c>
      <c r="AD26" s="149" t="s">
        <v>79</v>
      </c>
      <c r="AE26" s="167" t="s">
        <v>79</v>
      </c>
      <c r="AF26" s="166" t="s">
        <v>79</v>
      </c>
      <c r="AG26" s="149" t="s">
        <v>79</v>
      </c>
      <c r="AH26" s="149" t="s">
        <v>79</v>
      </c>
      <c r="AI26" s="149" t="s">
        <v>79</v>
      </c>
      <c r="AJ26" s="167" t="s">
        <v>79</v>
      </c>
      <c r="AK26" s="166" t="s">
        <v>79</v>
      </c>
      <c r="AL26" s="149" t="s">
        <v>79</v>
      </c>
      <c r="AM26" s="149" t="s">
        <v>79</v>
      </c>
      <c r="AN26" s="167" t="s">
        <v>79</v>
      </c>
      <c r="AO26" s="166" t="s">
        <v>80</v>
      </c>
      <c r="AP26" s="149" t="s">
        <v>80</v>
      </c>
      <c r="AQ26" s="149" t="s">
        <v>81</v>
      </c>
      <c r="AR26" s="167" t="s">
        <v>81</v>
      </c>
      <c r="AS26" s="166" t="s">
        <v>81</v>
      </c>
      <c r="AT26" s="149" t="s">
        <v>81</v>
      </c>
      <c r="AU26" s="149" t="s">
        <v>81</v>
      </c>
      <c r="AV26" s="149" t="s">
        <v>81</v>
      </c>
      <c r="AW26" s="167" t="s">
        <v>81</v>
      </c>
      <c r="AX26" s="168" t="s">
        <v>81</v>
      </c>
      <c r="AY26" s="149" t="s">
        <v>81</v>
      </c>
      <c r="AZ26" s="149" t="s">
        <v>81</v>
      </c>
      <c r="BA26" s="167" t="s">
        <v>81</v>
      </c>
      <c r="BB26" s="111"/>
    </row>
    <row r="27" spans="1:90">
      <c r="A27" s="160" t="s">
        <v>83</v>
      </c>
      <c r="B27" s="138" t="s">
        <v>79</v>
      </c>
      <c r="C27" s="140" t="s">
        <v>79</v>
      </c>
      <c r="D27" s="140" t="s">
        <v>79</v>
      </c>
      <c r="E27" s="141" t="s">
        <v>79</v>
      </c>
      <c r="F27" s="138" t="s">
        <v>79</v>
      </c>
      <c r="G27" s="140" t="s">
        <v>79</v>
      </c>
      <c r="H27" s="140" t="s">
        <v>79</v>
      </c>
      <c r="I27" s="140" t="s">
        <v>79</v>
      </c>
      <c r="J27" s="141" t="s">
        <v>79</v>
      </c>
      <c r="K27" s="139" t="s">
        <v>79</v>
      </c>
      <c r="L27" s="140" t="s">
        <v>79</v>
      </c>
      <c r="M27" s="140" t="s">
        <v>79</v>
      </c>
      <c r="N27" s="141" t="s">
        <v>79</v>
      </c>
      <c r="O27" s="138" t="s">
        <v>79</v>
      </c>
      <c r="P27" s="140" t="s">
        <v>79</v>
      </c>
      <c r="Q27" s="140" t="s">
        <v>80</v>
      </c>
      <c r="R27" s="142" t="s">
        <v>80</v>
      </c>
      <c r="S27" s="138" t="s">
        <v>81</v>
      </c>
      <c r="T27" s="140" t="s">
        <v>81</v>
      </c>
      <c r="U27" s="140" t="s">
        <v>81</v>
      </c>
      <c r="V27" s="140" t="s">
        <v>82</v>
      </c>
      <c r="W27" s="141" t="s">
        <v>82</v>
      </c>
      <c r="X27" s="138" t="s">
        <v>82</v>
      </c>
      <c r="Y27" s="140" t="s">
        <v>82</v>
      </c>
      <c r="Z27" s="140" t="s">
        <v>79</v>
      </c>
      <c r="AA27" s="141" t="s">
        <v>79</v>
      </c>
      <c r="AB27" s="138" t="s">
        <v>79</v>
      </c>
      <c r="AC27" s="140" t="s">
        <v>79</v>
      </c>
      <c r="AD27" s="140" t="s">
        <v>79</v>
      </c>
      <c r="AE27" s="141" t="s">
        <v>79</v>
      </c>
      <c r="AF27" s="138" t="s">
        <v>79</v>
      </c>
      <c r="AG27" s="140" t="s">
        <v>79</v>
      </c>
      <c r="AH27" s="140" t="s">
        <v>79</v>
      </c>
      <c r="AI27" s="140" t="s">
        <v>79</v>
      </c>
      <c r="AJ27" s="141" t="s">
        <v>79</v>
      </c>
      <c r="AK27" s="138" t="s">
        <v>79</v>
      </c>
      <c r="AL27" s="140" t="s">
        <v>79</v>
      </c>
      <c r="AM27" s="140" t="s">
        <v>79</v>
      </c>
      <c r="AN27" s="141" t="s">
        <v>79</v>
      </c>
      <c r="AO27" s="138" t="s">
        <v>80</v>
      </c>
      <c r="AP27" s="140" t="s">
        <v>80</v>
      </c>
      <c r="AQ27" s="140" t="s">
        <v>81</v>
      </c>
      <c r="AR27" s="141" t="s">
        <v>81</v>
      </c>
      <c r="AS27" s="379" t="s">
        <v>247</v>
      </c>
      <c r="AT27" s="375" t="s">
        <v>247</v>
      </c>
      <c r="AU27" s="376" t="s">
        <v>247</v>
      </c>
      <c r="AV27" s="376" t="s">
        <v>247</v>
      </c>
      <c r="AW27" s="380" t="s">
        <v>247</v>
      </c>
      <c r="AX27" s="139" t="s">
        <v>81</v>
      </c>
      <c r="AY27" s="140" t="s">
        <v>81</v>
      </c>
      <c r="AZ27" s="140" t="s">
        <v>81</v>
      </c>
      <c r="BA27" s="141" t="s">
        <v>81</v>
      </c>
      <c r="BB27" s="111"/>
    </row>
    <row r="28" spans="1:90">
      <c r="A28" s="160" t="s">
        <v>84</v>
      </c>
      <c r="B28" s="138" t="s">
        <v>79</v>
      </c>
      <c r="C28" s="140" t="s">
        <v>79</v>
      </c>
      <c r="D28" s="140" t="s">
        <v>79</v>
      </c>
      <c r="E28" s="141" t="s">
        <v>79</v>
      </c>
      <c r="F28" s="138" t="s">
        <v>79</v>
      </c>
      <c r="G28" s="140" t="s">
        <v>79</v>
      </c>
      <c r="H28" s="140" t="s">
        <v>79</v>
      </c>
      <c r="I28" s="140" t="s">
        <v>79</v>
      </c>
      <c r="J28" s="141" t="s">
        <v>79</v>
      </c>
      <c r="K28" s="139" t="s">
        <v>79</v>
      </c>
      <c r="L28" s="140" t="s">
        <v>79</v>
      </c>
      <c r="M28" s="140" t="s">
        <v>79</v>
      </c>
      <c r="N28" s="141" t="s">
        <v>79</v>
      </c>
      <c r="O28" s="138" t="s">
        <v>79</v>
      </c>
      <c r="P28" s="140" t="s">
        <v>79</v>
      </c>
      <c r="Q28" s="140" t="s">
        <v>80</v>
      </c>
      <c r="R28" s="142" t="s">
        <v>80</v>
      </c>
      <c r="S28" s="138" t="s">
        <v>81</v>
      </c>
      <c r="T28" s="140" t="s">
        <v>81</v>
      </c>
      <c r="U28" s="140" t="s">
        <v>81</v>
      </c>
      <c r="V28" s="140" t="s">
        <v>82</v>
      </c>
      <c r="W28" s="141" t="s">
        <v>82</v>
      </c>
      <c r="X28" s="138" t="s">
        <v>82</v>
      </c>
      <c r="Y28" s="140" t="s">
        <v>82</v>
      </c>
      <c r="Z28" s="140" t="s">
        <v>79</v>
      </c>
      <c r="AA28" s="141" t="s">
        <v>79</v>
      </c>
      <c r="AB28" s="138" t="s">
        <v>79</v>
      </c>
      <c r="AC28" s="140" t="s">
        <v>79</v>
      </c>
      <c r="AD28" s="140" t="s">
        <v>79</v>
      </c>
      <c r="AE28" s="141" t="s">
        <v>79</v>
      </c>
      <c r="AF28" s="138" t="s">
        <v>79</v>
      </c>
      <c r="AG28" s="140" t="s">
        <v>79</v>
      </c>
      <c r="AH28" s="140" t="s">
        <v>79</v>
      </c>
      <c r="AI28" s="140" t="s">
        <v>79</v>
      </c>
      <c r="AJ28" s="141" t="s">
        <v>79</v>
      </c>
      <c r="AK28" s="138" t="s">
        <v>79</v>
      </c>
      <c r="AL28" s="140" t="s">
        <v>79</v>
      </c>
      <c r="AM28" s="140" t="s">
        <v>79</v>
      </c>
      <c r="AN28" s="141" t="s">
        <v>79</v>
      </c>
      <c r="AO28" s="138" t="s">
        <v>80</v>
      </c>
      <c r="AP28" s="140" t="s">
        <v>80</v>
      </c>
      <c r="AQ28" s="140" t="s">
        <v>81</v>
      </c>
      <c r="AR28" s="141" t="s">
        <v>81</v>
      </c>
      <c r="AS28" s="138" t="s">
        <v>81</v>
      </c>
      <c r="AT28" s="140" t="s">
        <v>81</v>
      </c>
      <c r="AU28" s="140" t="s">
        <v>81</v>
      </c>
      <c r="AV28" s="140" t="s">
        <v>81</v>
      </c>
      <c r="AW28" s="141" t="s">
        <v>81</v>
      </c>
      <c r="AX28" s="139" t="s">
        <v>81</v>
      </c>
      <c r="AY28" s="140" t="s">
        <v>81</v>
      </c>
      <c r="AZ28" s="140" t="s">
        <v>81</v>
      </c>
      <c r="BA28" s="141" t="s">
        <v>81</v>
      </c>
      <c r="BB28" s="111"/>
    </row>
    <row r="29" spans="1:90" ht="13.5" thickBot="1">
      <c r="A29" s="161" t="s">
        <v>85</v>
      </c>
      <c r="B29" s="143" t="s">
        <v>79</v>
      </c>
      <c r="C29" s="145" t="s">
        <v>79</v>
      </c>
      <c r="D29" s="145" t="s">
        <v>79</v>
      </c>
      <c r="E29" s="146" t="s">
        <v>79</v>
      </c>
      <c r="F29" s="143" t="s">
        <v>79</v>
      </c>
      <c r="G29" s="145" t="s">
        <v>79</v>
      </c>
      <c r="H29" s="145" t="s">
        <v>79</v>
      </c>
      <c r="I29" s="145" t="s">
        <v>79</v>
      </c>
      <c r="J29" s="146" t="s">
        <v>79</v>
      </c>
      <c r="K29" s="144" t="s">
        <v>79</v>
      </c>
      <c r="L29" s="145" t="s">
        <v>79</v>
      </c>
      <c r="M29" s="145" t="s">
        <v>79</v>
      </c>
      <c r="N29" s="146" t="s">
        <v>79</v>
      </c>
      <c r="O29" s="143" t="s">
        <v>79</v>
      </c>
      <c r="P29" s="145" t="s">
        <v>79</v>
      </c>
      <c r="Q29" s="145" t="s">
        <v>80</v>
      </c>
      <c r="R29" s="147" t="s">
        <v>80</v>
      </c>
      <c r="S29" s="143" t="s">
        <v>81</v>
      </c>
      <c r="T29" s="145" t="s">
        <v>81</v>
      </c>
      <c r="U29" s="145" t="s">
        <v>81</v>
      </c>
      <c r="V29" s="145" t="s">
        <v>82</v>
      </c>
      <c r="W29" s="146" t="s">
        <v>82</v>
      </c>
      <c r="X29" s="143" t="s">
        <v>82</v>
      </c>
      <c r="Y29" s="145" t="s">
        <v>82</v>
      </c>
      <c r="Z29" s="145" t="s">
        <v>79</v>
      </c>
      <c r="AA29" s="146" t="s">
        <v>79</v>
      </c>
      <c r="AB29" s="143" t="s">
        <v>79</v>
      </c>
      <c r="AC29" s="145" t="s">
        <v>79</v>
      </c>
      <c r="AD29" s="145" t="s">
        <v>79</v>
      </c>
      <c r="AE29" s="146" t="s">
        <v>79</v>
      </c>
      <c r="AF29" s="143" t="s">
        <v>79</v>
      </c>
      <c r="AG29" s="145" t="s">
        <v>79</v>
      </c>
      <c r="AH29" s="145" t="s">
        <v>79</v>
      </c>
      <c r="AI29" s="145" t="s">
        <v>79</v>
      </c>
      <c r="AJ29" s="146" t="s">
        <v>79</v>
      </c>
      <c r="AK29" s="143" t="s">
        <v>79</v>
      </c>
      <c r="AL29" s="145" t="s">
        <v>79</v>
      </c>
      <c r="AM29" s="145" t="s">
        <v>79</v>
      </c>
      <c r="AN29" s="146" t="s">
        <v>80</v>
      </c>
      <c r="AO29" s="143" t="s">
        <v>80</v>
      </c>
      <c r="AP29" s="145" t="s">
        <v>86</v>
      </c>
      <c r="AQ29" s="145"/>
      <c r="AR29" s="146"/>
      <c r="AS29" s="143"/>
      <c r="AT29" s="145"/>
      <c r="AU29" s="145"/>
      <c r="AV29" s="145"/>
      <c r="AW29" s="146"/>
      <c r="AX29" s="144"/>
      <c r="AY29" s="145"/>
      <c r="AZ29" s="145"/>
      <c r="BA29" s="146"/>
    </row>
    <row r="30" spans="1:90" s="186" customFormat="1" ht="15.75">
      <c r="A30" s="377" t="s">
        <v>254</v>
      </c>
      <c r="B30" s="321"/>
      <c r="C30" s="321"/>
      <c r="D30" s="321"/>
      <c r="E30" s="321"/>
      <c r="F30" s="321"/>
      <c r="G30" s="321"/>
      <c r="H30" s="321"/>
      <c r="I30" s="321"/>
      <c r="J30" s="321"/>
      <c r="K30" s="321"/>
      <c r="L30" s="321"/>
      <c r="M30" s="321"/>
      <c r="N30" s="321"/>
      <c r="O30" s="321"/>
      <c r="P30" s="321"/>
      <c r="Q30" s="321"/>
      <c r="R30" s="321"/>
      <c r="S30" s="321"/>
      <c r="T30" s="321"/>
      <c r="U30" s="321"/>
      <c r="V30" s="321"/>
      <c r="W30" s="321"/>
      <c r="X30" s="321"/>
      <c r="Y30" s="321"/>
      <c r="Z30" s="321"/>
      <c r="AA30" s="321"/>
      <c r="AB30" s="321"/>
      <c r="AC30" s="321"/>
      <c r="AD30" s="321"/>
      <c r="AE30" s="321"/>
      <c r="AF30" s="321"/>
      <c r="AG30" s="321"/>
      <c r="AH30" s="321"/>
      <c r="AI30" s="321"/>
      <c r="AJ30" s="321"/>
      <c r="AK30" s="321"/>
      <c r="AL30" s="321"/>
      <c r="AM30" s="321"/>
      <c r="AN30" s="321"/>
      <c r="AO30" s="321"/>
      <c r="AP30" s="321"/>
      <c r="AQ30" s="321"/>
      <c r="AR30" s="321"/>
      <c r="AS30" s="321"/>
      <c r="AT30" s="321"/>
      <c r="AU30" s="321"/>
      <c r="AV30" s="321"/>
      <c r="AW30" s="321"/>
      <c r="AX30" s="321"/>
      <c r="AY30" s="321"/>
      <c r="AZ30" s="321"/>
      <c r="BA30" s="321"/>
    </row>
    <row r="31" spans="1:90" s="186" customFormat="1" ht="7.5" customHeight="1">
      <c r="A31" s="378"/>
    </row>
    <row r="32" spans="1:90" s="373" customFormat="1">
      <c r="A32" s="373" t="s">
        <v>253</v>
      </c>
    </row>
    <row r="33" spans="1:53" s="373" customFormat="1" ht="8.25" customHeight="1"/>
    <row r="34" spans="1:53" s="23" customFormat="1" ht="15" customHeight="1">
      <c r="A34" s="441" t="s">
        <v>87</v>
      </c>
      <c r="B34" s="441"/>
      <c r="C34" s="441"/>
      <c r="D34" s="441"/>
      <c r="E34" s="441"/>
      <c r="F34" s="441"/>
      <c r="G34" s="441"/>
      <c r="H34" s="441"/>
      <c r="I34" s="441"/>
      <c r="J34" s="441"/>
      <c r="K34" s="441"/>
      <c r="L34" s="441"/>
      <c r="M34" s="441"/>
      <c r="N34" s="441"/>
      <c r="O34" s="441"/>
      <c r="P34" s="441"/>
      <c r="T34" s="441" t="s">
        <v>88</v>
      </c>
      <c r="U34" s="441"/>
      <c r="V34" s="441"/>
      <c r="W34" s="441"/>
      <c r="X34" s="441"/>
      <c r="Y34" s="441"/>
      <c r="Z34" s="441"/>
      <c r="AA34" s="441"/>
      <c r="AB34" s="441"/>
      <c r="AC34" s="441"/>
      <c r="AD34" s="441"/>
      <c r="AI34" s="442" t="s">
        <v>89</v>
      </c>
      <c r="AJ34" s="442"/>
      <c r="AK34" s="442"/>
      <c r="AL34" s="442"/>
      <c r="AM34" s="442"/>
      <c r="AN34" s="442"/>
      <c r="AO34" s="442"/>
      <c r="AP34" s="442"/>
      <c r="AQ34" s="442"/>
      <c r="AR34" s="442"/>
      <c r="AS34" s="442"/>
      <c r="AT34" s="442"/>
      <c r="AU34" s="442"/>
      <c r="AV34" s="442"/>
      <c r="AW34" s="442"/>
      <c r="AX34" s="442"/>
      <c r="AY34" s="442"/>
      <c r="AZ34" s="442"/>
    </row>
    <row r="35" spans="1:53" s="22" customFormat="1" ht="6" customHeight="1" thickBot="1">
      <c r="AG35" s="24"/>
    </row>
    <row r="36" spans="1:53" s="22" customFormat="1" ht="69" customHeight="1">
      <c r="A36" s="25" t="s">
        <v>65</v>
      </c>
      <c r="B36" s="443" t="s">
        <v>90</v>
      </c>
      <c r="C36" s="443"/>
      <c r="D36" s="443" t="s">
        <v>159</v>
      </c>
      <c r="E36" s="443"/>
      <c r="F36" s="445" t="s">
        <v>91</v>
      </c>
      <c r="G36" s="445"/>
      <c r="H36" s="449" t="s">
        <v>161</v>
      </c>
      <c r="I36" s="450"/>
      <c r="J36" s="451"/>
      <c r="K36" s="443" t="s">
        <v>92</v>
      </c>
      <c r="L36" s="443"/>
      <c r="M36" s="445" t="s">
        <v>93</v>
      </c>
      <c r="N36" s="445"/>
      <c r="O36" s="443" t="s">
        <v>94</v>
      </c>
      <c r="P36" s="444"/>
      <c r="Q36" s="26"/>
      <c r="R36" s="26"/>
      <c r="S36" s="448" t="s">
        <v>95</v>
      </c>
      <c r="T36" s="447"/>
      <c r="U36" s="447"/>
      <c r="V36" s="447"/>
      <c r="W36" s="447"/>
      <c r="X36" s="447"/>
      <c r="Y36" s="447"/>
      <c r="Z36" s="447"/>
      <c r="AA36" s="447"/>
      <c r="AB36" s="447"/>
      <c r="AC36" s="445" t="s">
        <v>96</v>
      </c>
      <c r="AD36" s="445"/>
      <c r="AE36" s="445" t="s">
        <v>97</v>
      </c>
      <c r="AF36" s="446"/>
      <c r="AH36" s="448" t="s">
        <v>183</v>
      </c>
      <c r="AI36" s="447"/>
      <c r="AJ36" s="447"/>
      <c r="AK36" s="447"/>
      <c r="AL36" s="447"/>
      <c r="AM36" s="447"/>
      <c r="AN36" s="447"/>
      <c r="AO36" s="447"/>
      <c r="AP36" s="447"/>
      <c r="AQ36" s="447"/>
      <c r="AR36" s="447"/>
      <c r="AS36" s="447"/>
      <c r="AT36" s="447"/>
      <c r="AU36" s="447" t="s">
        <v>184</v>
      </c>
      <c r="AV36" s="447"/>
      <c r="AW36" s="447"/>
      <c r="AX36" s="447"/>
      <c r="AY36" s="447"/>
      <c r="AZ36" s="443" t="s">
        <v>96</v>
      </c>
      <c r="BA36" s="444"/>
    </row>
    <row r="37" spans="1:53" s="22" customFormat="1" ht="29.25" customHeight="1">
      <c r="A37" s="29" t="s">
        <v>78</v>
      </c>
      <c r="B37" s="408">
        <v>30</v>
      </c>
      <c r="C37" s="408"/>
      <c r="D37" s="409">
        <v>4</v>
      </c>
      <c r="E37" s="409"/>
      <c r="F37" s="409">
        <v>4</v>
      </c>
      <c r="G37" s="409"/>
      <c r="H37" s="410"/>
      <c r="I37" s="411"/>
      <c r="J37" s="412"/>
      <c r="K37" s="409"/>
      <c r="L37" s="409"/>
      <c r="M37" s="409">
        <v>14</v>
      </c>
      <c r="N37" s="409"/>
      <c r="O37" s="424">
        <f>SUM(B37:N37)</f>
        <v>52</v>
      </c>
      <c r="P37" s="425"/>
      <c r="Q37" s="27"/>
      <c r="R37" s="27"/>
      <c r="S37" s="426" t="s">
        <v>98</v>
      </c>
      <c r="T37" s="427"/>
      <c r="U37" s="427"/>
      <c r="V37" s="427"/>
      <c r="W37" s="427"/>
      <c r="X37" s="427"/>
      <c r="Y37" s="427"/>
      <c r="Z37" s="427"/>
      <c r="AA37" s="427"/>
      <c r="AB37" s="427"/>
      <c r="AC37" s="409">
        <v>2</v>
      </c>
      <c r="AD37" s="409"/>
      <c r="AE37" s="410">
        <v>4</v>
      </c>
      <c r="AF37" s="428"/>
      <c r="AH37" s="429" t="s">
        <v>210</v>
      </c>
      <c r="AI37" s="430"/>
      <c r="AJ37" s="430"/>
      <c r="AK37" s="430"/>
      <c r="AL37" s="430"/>
      <c r="AM37" s="430"/>
      <c r="AN37" s="430"/>
      <c r="AO37" s="430"/>
      <c r="AP37" s="430"/>
      <c r="AQ37" s="430"/>
      <c r="AR37" s="430"/>
      <c r="AS37" s="430"/>
      <c r="AT37" s="430"/>
      <c r="AU37" s="420" t="s">
        <v>162</v>
      </c>
      <c r="AV37" s="420"/>
      <c r="AW37" s="420"/>
      <c r="AX37" s="420"/>
      <c r="AY37" s="420"/>
      <c r="AZ37" s="408">
        <v>8</v>
      </c>
      <c r="BA37" s="437"/>
    </row>
    <row r="38" spans="1:53" s="22" customFormat="1" ht="22.5" customHeight="1">
      <c r="A38" s="29" t="s">
        <v>83</v>
      </c>
      <c r="B38" s="408">
        <v>30</v>
      </c>
      <c r="C38" s="408"/>
      <c r="D38" s="409">
        <v>4</v>
      </c>
      <c r="E38" s="409"/>
      <c r="F38" s="409">
        <v>4</v>
      </c>
      <c r="G38" s="409"/>
      <c r="H38" s="410"/>
      <c r="I38" s="411"/>
      <c r="J38" s="412"/>
      <c r="K38" s="409"/>
      <c r="L38" s="409"/>
      <c r="M38" s="409">
        <v>14</v>
      </c>
      <c r="N38" s="409"/>
      <c r="O38" s="424">
        <f>SUM(B38:N38)</f>
        <v>52</v>
      </c>
      <c r="P38" s="425"/>
      <c r="Q38" s="27"/>
      <c r="R38" s="27"/>
      <c r="S38" s="426" t="s">
        <v>99</v>
      </c>
      <c r="T38" s="427"/>
      <c r="U38" s="427"/>
      <c r="V38" s="427"/>
      <c r="W38" s="427"/>
      <c r="X38" s="427"/>
      <c r="Y38" s="427"/>
      <c r="Z38" s="427"/>
      <c r="AA38" s="427"/>
      <c r="AB38" s="427"/>
      <c r="AC38" s="409">
        <v>4</v>
      </c>
      <c r="AD38" s="409"/>
      <c r="AE38" s="410">
        <v>4</v>
      </c>
      <c r="AF38" s="428"/>
      <c r="AH38" s="429" t="s">
        <v>211</v>
      </c>
      <c r="AI38" s="430"/>
      <c r="AJ38" s="430"/>
      <c r="AK38" s="430"/>
      <c r="AL38" s="430"/>
      <c r="AM38" s="430"/>
      <c r="AN38" s="430"/>
      <c r="AO38" s="430"/>
      <c r="AP38" s="430"/>
      <c r="AQ38" s="430"/>
      <c r="AR38" s="430"/>
      <c r="AS38" s="430"/>
      <c r="AT38" s="430"/>
      <c r="AU38" s="420"/>
      <c r="AV38" s="420"/>
      <c r="AW38" s="420"/>
      <c r="AX38" s="420"/>
      <c r="AY38" s="420"/>
      <c r="AZ38" s="408"/>
      <c r="BA38" s="437"/>
    </row>
    <row r="39" spans="1:53" s="22" customFormat="1" ht="20.45" customHeight="1">
      <c r="A39" s="29" t="s">
        <v>84</v>
      </c>
      <c r="B39" s="408">
        <v>30</v>
      </c>
      <c r="C39" s="408"/>
      <c r="D39" s="409">
        <v>4</v>
      </c>
      <c r="E39" s="409"/>
      <c r="F39" s="409">
        <v>4</v>
      </c>
      <c r="G39" s="409"/>
      <c r="H39" s="410"/>
      <c r="I39" s="411"/>
      <c r="J39" s="412"/>
      <c r="K39" s="409"/>
      <c r="L39" s="409"/>
      <c r="M39" s="409">
        <v>14</v>
      </c>
      <c r="N39" s="409"/>
      <c r="O39" s="424">
        <f>SUM(B39:N39)</f>
        <v>52</v>
      </c>
      <c r="P39" s="425"/>
      <c r="Q39" s="27"/>
      <c r="R39" s="27"/>
      <c r="S39" s="426" t="s">
        <v>100</v>
      </c>
      <c r="T39" s="427"/>
      <c r="U39" s="427"/>
      <c r="V39" s="427"/>
      <c r="W39" s="427"/>
      <c r="X39" s="427"/>
      <c r="Y39" s="427"/>
      <c r="Z39" s="427"/>
      <c r="AA39" s="427"/>
      <c r="AB39" s="427"/>
      <c r="AC39" s="409">
        <v>6</v>
      </c>
      <c r="AD39" s="409"/>
      <c r="AE39" s="410">
        <v>4</v>
      </c>
      <c r="AF39" s="428"/>
      <c r="AH39" s="429" t="s">
        <v>212</v>
      </c>
      <c r="AI39" s="430"/>
      <c r="AJ39" s="430"/>
      <c r="AK39" s="430"/>
      <c r="AL39" s="430"/>
      <c r="AM39" s="430"/>
      <c r="AN39" s="430"/>
      <c r="AO39" s="430"/>
      <c r="AP39" s="430"/>
      <c r="AQ39" s="430"/>
      <c r="AR39" s="430"/>
      <c r="AS39" s="430"/>
      <c r="AT39" s="430"/>
      <c r="AU39" s="420"/>
      <c r="AV39" s="420"/>
      <c r="AW39" s="420"/>
      <c r="AX39" s="420"/>
      <c r="AY39" s="420"/>
      <c r="AZ39" s="408"/>
      <c r="BA39" s="437"/>
    </row>
    <row r="40" spans="1:53" s="22" customFormat="1" ht="27.75" customHeight="1" thickBot="1">
      <c r="A40" s="29" t="s">
        <v>85</v>
      </c>
      <c r="B40" s="408">
        <v>29</v>
      </c>
      <c r="C40" s="408"/>
      <c r="D40" s="409">
        <v>4</v>
      </c>
      <c r="E40" s="409"/>
      <c r="F40" s="409">
        <v>4</v>
      </c>
      <c r="G40" s="409"/>
      <c r="H40" s="410"/>
      <c r="I40" s="411"/>
      <c r="J40" s="412"/>
      <c r="K40" s="409">
        <v>1</v>
      </c>
      <c r="L40" s="409"/>
      <c r="M40" s="409">
        <v>4</v>
      </c>
      <c r="N40" s="409"/>
      <c r="O40" s="424">
        <f>SUM(B40:N40)</f>
        <v>42</v>
      </c>
      <c r="P40" s="425"/>
      <c r="Q40" s="27"/>
      <c r="R40" s="27"/>
      <c r="S40" s="469" t="s">
        <v>102</v>
      </c>
      <c r="T40" s="470"/>
      <c r="U40" s="470"/>
      <c r="V40" s="470"/>
      <c r="W40" s="470"/>
      <c r="X40" s="470"/>
      <c r="Y40" s="470"/>
      <c r="Z40" s="470"/>
      <c r="AA40" s="470"/>
      <c r="AB40" s="470"/>
      <c r="AC40" s="468">
        <v>8</v>
      </c>
      <c r="AD40" s="468"/>
      <c r="AE40" s="422">
        <v>4</v>
      </c>
      <c r="AF40" s="423"/>
      <c r="AH40" s="429" t="s">
        <v>213</v>
      </c>
      <c r="AI40" s="430"/>
      <c r="AJ40" s="430"/>
      <c r="AK40" s="430"/>
      <c r="AL40" s="430"/>
      <c r="AM40" s="430"/>
      <c r="AN40" s="430"/>
      <c r="AO40" s="430"/>
      <c r="AP40" s="430"/>
      <c r="AQ40" s="430"/>
      <c r="AR40" s="430"/>
      <c r="AS40" s="430"/>
      <c r="AT40" s="430"/>
      <c r="AU40" s="420"/>
      <c r="AV40" s="420"/>
      <c r="AW40" s="420"/>
      <c r="AX40" s="420"/>
      <c r="AY40" s="420"/>
      <c r="AZ40" s="408"/>
      <c r="BA40" s="437"/>
    </row>
    <row r="41" spans="1:53" s="22" customFormat="1" ht="28.5" customHeight="1" thickBot="1">
      <c r="A41" s="28" t="s">
        <v>103</v>
      </c>
      <c r="B41" s="440">
        <f>SUM(B37:C40)</f>
        <v>119</v>
      </c>
      <c r="C41" s="440"/>
      <c r="D41" s="433">
        <f>SUM(D37:E40)</f>
        <v>16</v>
      </c>
      <c r="E41" s="433"/>
      <c r="F41" s="433">
        <f>SUM(F37:G40)</f>
        <v>16</v>
      </c>
      <c r="G41" s="433"/>
      <c r="H41" s="434">
        <f>SUM(H37:I40)</f>
        <v>0</v>
      </c>
      <c r="I41" s="435"/>
      <c r="J41" s="436"/>
      <c r="K41" s="433">
        <f>SUM(K37:L40)</f>
        <v>1</v>
      </c>
      <c r="L41" s="433"/>
      <c r="M41" s="433">
        <f>SUM(M37:N40)</f>
        <v>46</v>
      </c>
      <c r="N41" s="433"/>
      <c r="O41" s="433">
        <f>SUM(O37:P40)</f>
        <v>198</v>
      </c>
      <c r="P41" s="471"/>
      <c r="Q41" s="27"/>
      <c r="R41" s="27"/>
      <c r="S41" s="452" t="s">
        <v>255</v>
      </c>
      <c r="T41" s="453"/>
      <c r="U41" s="453"/>
      <c r="V41" s="453"/>
      <c r="W41" s="453"/>
      <c r="X41" s="453"/>
      <c r="Y41" s="453"/>
      <c r="Z41" s="453"/>
      <c r="AA41" s="453"/>
      <c r="AB41" s="453"/>
      <c r="AC41" s="456" t="s">
        <v>256</v>
      </c>
      <c r="AD41" s="456"/>
      <c r="AE41" s="458">
        <v>5</v>
      </c>
      <c r="AF41" s="459"/>
      <c r="AH41" s="431" t="s">
        <v>214</v>
      </c>
      <c r="AI41" s="432"/>
      <c r="AJ41" s="432"/>
      <c r="AK41" s="432"/>
      <c r="AL41" s="432"/>
      <c r="AM41" s="432"/>
      <c r="AN41" s="432"/>
      <c r="AO41" s="432"/>
      <c r="AP41" s="432"/>
      <c r="AQ41" s="432"/>
      <c r="AR41" s="432"/>
      <c r="AS41" s="432"/>
      <c r="AT41" s="432"/>
      <c r="AU41" s="421"/>
      <c r="AV41" s="421"/>
      <c r="AW41" s="421"/>
      <c r="AX41" s="421"/>
      <c r="AY41" s="421"/>
      <c r="AZ41" s="438"/>
      <c r="BA41" s="439"/>
    </row>
    <row r="42" spans="1:53" ht="13.5" thickBot="1">
      <c r="S42" s="454"/>
      <c r="T42" s="455"/>
      <c r="U42" s="455"/>
      <c r="V42" s="455"/>
      <c r="W42" s="455"/>
      <c r="X42" s="455"/>
      <c r="Y42" s="455"/>
      <c r="Z42" s="455"/>
      <c r="AA42" s="455"/>
      <c r="AB42" s="455"/>
      <c r="AC42" s="457"/>
      <c r="AD42" s="457"/>
      <c r="AE42" s="460"/>
      <c r="AF42" s="461"/>
    </row>
    <row r="43" spans="1:53">
      <c r="S43" s="462" t="s">
        <v>257</v>
      </c>
      <c r="T43" s="463"/>
      <c r="U43" s="463"/>
      <c r="V43" s="463"/>
      <c r="W43" s="463"/>
      <c r="X43" s="463"/>
      <c r="Y43" s="463"/>
      <c r="Z43" s="463"/>
      <c r="AA43" s="463"/>
      <c r="AB43" s="463"/>
      <c r="AC43" s="463"/>
      <c r="AD43" s="463"/>
      <c r="AE43" s="463"/>
      <c r="AF43" s="464"/>
    </row>
    <row r="44" spans="1:53" ht="13.5" thickBot="1">
      <c r="S44" s="465"/>
      <c r="T44" s="466"/>
      <c r="U44" s="466"/>
      <c r="V44" s="466"/>
      <c r="W44" s="466"/>
      <c r="X44" s="466"/>
      <c r="Y44" s="466"/>
      <c r="Z44" s="466"/>
      <c r="AA44" s="466"/>
      <c r="AB44" s="466"/>
      <c r="AC44" s="466"/>
      <c r="AD44" s="466"/>
      <c r="AE44" s="466"/>
      <c r="AF44" s="467"/>
    </row>
    <row r="45" spans="1:53" ht="12.75" customHeight="1"/>
    <row r="46" spans="1:53" ht="12.75" customHeight="1"/>
  </sheetData>
  <mergeCells count="100">
    <mergeCell ref="M37:N37"/>
    <mergeCell ref="O41:P41"/>
    <mergeCell ref="K39:L39"/>
    <mergeCell ref="H39:J39"/>
    <mergeCell ref="M41:N41"/>
    <mergeCell ref="M40:N40"/>
    <mergeCell ref="O40:P40"/>
    <mergeCell ref="S41:AB42"/>
    <mergeCell ref="AC41:AD42"/>
    <mergeCell ref="AE41:AF42"/>
    <mergeCell ref="S43:AF44"/>
    <mergeCell ref="AC40:AD40"/>
    <mergeCell ref="S40:AB40"/>
    <mergeCell ref="A34:P34"/>
    <mergeCell ref="T34:AD34"/>
    <mergeCell ref="AI34:AZ34"/>
    <mergeCell ref="AZ36:BA36"/>
    <mergeCell ref="AC36:AD36"/>
    <mergeCell ref="AE36:AF36"/>
    <mergeCell ref="B36:C36"/>
    <mergeCell ref="D36:E36"/>
    <mergeCell ref="AU36:AY36"/>
    <mergeCell ref="AH36:AT36"/>
    <mergeCell ref="M36:N36"/>
    <mergeCell ref="O36:P36"/>
    <mergeCell ref="S36:AB36"/>
    <mergeCell ref="F36:G36"/>
    <mergeCell ref="K36:L36"/>
    <mergeCell ref="H36:J36"/>
    <mergeCell ref="AZ37:BA41"/>
    <mergeCell ref="B38:C38"/>
    <mergeCell ref="D38:E38"/>
    <mergeCell ref="F38:G38"/>
    <mergeCell ref="H38:J38"/>
    <mergeCell ref="K38:L38"/>
    <mergeCell ref="M39:N39"/>
    <mergeCell ref="M38:N38"/>
    <mergeCell ref="O38:P38"/>
    <mergeCell ref="S38:AB38"/>
    <mergeCell ref="AC38:AD38"/>
    <mergeCell ref="B39:C39"/>
    <mergeCell ref="D39:E39"/>
    <mergeCell ref="F39:G39"/>
    <mergeCell ref="D40:E40"/>
    <mergeCell ref="B41:C41"/>
    <mergeCell ref="D41:E41"/>
    <mergeCell ref="F41:G41"/>
    <mergeCell ref="H41:J41"/>
    <mergeCell ref="K41:L41"/>
    <mergeCell ref="B40:C40"/>
    <mergeCell ref="F40:G40"/>
    <mergeCell ref="H40:J40"/>
    <mergeCell ref="K40:L40"/>
    <mergeCell ref="AU37:AY41"/>
    <mergeCell ref="AE40:AF40"/>
    <mergeCell ref="O39:P39"/>
    <mergeCell ref="S39:AB39"/>
    <mergeCell ref="AC39:AD39"/>
    <mergeCell ref="AE39:AF39"/>
    <mergeCell ref="AE38:AF38"/>
    <mergeCell ref="AC37:AD37"/>
    <mergeCell ref="AH37:AT37"/>
    <mergeCell ref="AH38:AT38"/>
    <mergeCell ref="AH39:AT39"/>
    <mergeCell ref="AH40:AT40"/>
    <mergeCell ref="AH41:AT41"/>
    <mergeCell ref="AE37:AF37"/>
    <mergeCell ref="O37:P37"/>
    <mergeCell ref="S37:AB37"/>
    <mergeCell ref="AF22:AJ22"/>
    <mergeCell ref="AK22:AN22"/>
    <mergeCell ref="AO22:AR22"/>
    <mergeCell ref="BY19:CL19"/>
    <mergeCell ref="L7:AM7"/>
    <mergeCell ref="L8:AM8"/>
    <mergeCell ref="L9:AM9"/>
    <mergeCell ref="L10:AM10"/>
    <mergeCell ref="BH19:BW19"/>
    <mergeCell ref="L11:AM11"/>
    <mergeCell ref="B37:C37"/>
    <mergeCell ref="D37:E37"/>
    <mergeCell ref="F37:G37"/>
    <mergeCell ref="H37:J37"/>
    <mergeCell ref="K37:L37"/>
    <mergeCell ref="F22:J22"/>
    <mergeCell ref="K22:N22"/>
    <mergeCell ref="O22:R22"/>
    <mergeCell ref="S22:W22"/>
    <mergeCell ref="I1:AQ1"/>
    <mergeCell ref="I2:AQ2"/>
    <mergeCell ref="J3:AO3"/>
    <mergeCell ref="L5:AM5"/>
    <mergeCell ref="L6:AM6"/>
    <mergeCell ref="A20:BA20"/>
    <mergeCell ref="A22:A25"/>
    <mergeCell ref="B22:E22"/>
    <mergeCell ref="AS22:AW22"/>
    <mergeCell ref="AX22:BA22"/>
    <mergeCell ref="X22:AA22"/>
    <mergeCell ref="AB22:AE22"/>
  </mergeCells>
  <printOptions horizontalCentered="1"/>
  <pageMargins left="0.35433070866141736" right="0.27559055118110237" top="0.19685039370078741" bottom="0.19685039370078741" header="0" footer="0"/>
  <pageSetup paperSize="9" scale="77" fitToHeight="0" orientation="landscape" r:id="rId1"/>
  <headerFooter differentFirst="1" alignWithMargins="0"/>
</worksheet>
</file>

<file path=xl/worksheets/sheet2.xml><?xml version="1.0" encoding="utf-8"?>
<worksheet xmlns="http://schemas.openxmlformats.org/spreadsheetml/2006/main" xmlns:r="http://schemas.openxmlformats.org/officeDocument/2006/relationships">
  <sheetPr>
    <pageSetUpPr fitToPage="1"/>
  </sheetPr>
  <dimension ref="A1:AF104"/>
  <sheetViews>
    <sheetView tabSelected="1" view="pageBreakPreview" topLeftCell="A37" zoomScale="70" zoomScaleNormal="70" zoomScaleSheetLayoutView="70" workbookViewId="0">
      <selection activeCell="D30" sqref="D30"/>
    </sheetView>
  </sheetViews>
  <sheetFormatPr defaultColWidth="8.85546875" defaultRowHeight="15"/>
  <cols>
    <col min="1" max="1" width="12.42578125" customWidth="1"/>
    <col min="2" max="2" width="65.5703125" customWidth="1"/>
    <col min="3" max="3" width="4" customWidth="1"/>
    <col min="4" max="4" width="4.7109375" customWidth="1"/>
    <col min="5" max="5" width="3.85546875" customWidth="1"/>
    <col min="6" max="6" width="5.5703125" customWidth="1"/>
    <col min="7" max="8" width="6.28515625" customWidth="1"/>
    <col min="9" max="10" width="6.85546875" customWidth="1"/>
    <col min="11" max="11" width="5.140625" customWidth="1"/>
    <col min="12" max="12" width="6.140625" customWidth="1"/>
    <col min="14" max="21" width="5.7109375" customWidth="1"/>
    <col min="24" max="31" width="8.85546875" style="190" customWidth="1"/>
  </cols>
  <sheetData>
    <row r="1" spans="1:32" ht="16.5" thickBot="1">
      <c r="A1" s="474" t="s">
        <v>0</v>
      </c>
      <c r="B1" s="474"/>
      <c r="C1" s="474"/>
      <c r="D1" s="474"/>
      <c r="E1" s="474"/>
      <c r="F1" s="474"/>
      <c r="G1" s="474"/>
      <c r="H1" s="474"/>
      <c r="I1" s="474"/>
      <c r="J1" s="474"/>
      <c r="K1" s="474"/>
      <c r="L1" s="474"/>
      <c r="M1" s="474"/>
      <c r="N1" s="474"/>
      <c r="O1" s="474"/>
      <c r="P1" s="474"/>
      <c r="Q1" s="474"/>
      <c r="R1" s="474"/>
      <c r="S1" s="474"/>
      <c r="T1" s="474"/>
      <c r="U1" s="474"/>
    </row>
    <row r="2" spans="1:32" ht="23.25" customHeight="1">
      <c r="A2" s="475" t="s">
        <v>1</v>
      </c>
      <c r="B2" s="477" t="s">
        <v>2</v>
      </c>
      <c r="C2" s="480" t="s">
        <v>3</v>
      </c>
      <c r="D2" s="480"/>
      <c r="E2" s="480"/>
      <c r="F2" s="481"/>
      <c r="G2" s="482" t="s">
        <v>4</v>
      </c>
      <c r="H2" s="484" t="s">
        <v>5</v>
      </c>
      <c r="I2" s="485"/>
      <c r="J2" s="485"/>
      <c r="K2" s="485"/>
      <c r="L2" s="485"/>
      <c r="M2" s="486"/>
      <c r="N2" s="487" t="s">
        <v>6</v>
      </c>
      <c r="O2" s="480"/>
      <c r="P2" s="480"/>
      <c r="Q2" s="480"/>
      <c r="R2" s="480"/>
      <c r="S2" s="480"/>
      <c r="T2" s="480"/>
      <c r="U2" s="488"/>
    </row>
    <row r="3" spans="1:32" ht="18" customHeight="1">
      <c r="A3" s="476"/>
      <c r="B3" s="478"/>
      <c r="C3" s="489" t="s">
        <v>7</v>
      </c>
      <c r="D3" s="489" t="s">
        <v>8</v>
      </c>
      <c r="E3" s="490" t="s">
        <v>9</v>
      </c>
      <c r="F3" s="491"/>
      <c r="G3" s="483"/>
      <c r="H3" s="510" t="s">
        <v>10</v>
      </c>
      <c r="I3" s="498" t="s">
        <v>11</v>
      </c>
      <c r="J3" s="498"/>
      <c r="K3" s="498"/>
      <c r="L3" s="499"/>
      <c r="M3" s="511" t="s">
        <v>12</v>
      </c>
      <c r="N3" s="500" t="s">
        <v>13</v>
      </c>
      <c r="O3" s="490"/>
      <c r="P3" s="492" t="s">
        <v>14</v>
      </c>
      <c r="Q3" s="492"/>
      <c r="R3" s="490" t="s">
        <v>15</v>
      </c>
      <c r="S3" s="490"/>
      <c r="T3" s="492" t="s">
        <v>16</v>
      </c>
      <c r="U3" s="493"/>
    </row>
    <row r="4" spans="1:32">
      <c r="A4" s="476"/>
      <c r="B4" s="478"/>
      <c r="C4" s="489"/>
      <c r="D4" s="489"/>
      <c r="E4" s="489" t="s">
        <v>17</v>
      </c>
      <c r="F4" s="494" t="s">
        <v>18</v>
      </c>
      <c r="G4" s="483"/>
      <c r="H4" s="510"/>
      <c r="I4" s="497" t="s">
        <v>19</v>
      </c>
      <c r="J4" s="498" t="s">
        <v>20</v>
      </c>
      <c r="K4" s="498"/>
      <c r="L4" s="499"/>
      <c r="M4" s="511"/>
      <c r="N4" s="500" t="s">
        <v>21</v>
      </c>
      <c r="O4" s="490"/>
      <c r="P4" s="490"/>
      <c r="Q4" s="490"/>
      <c r="R4" s="490"/>
      <c r="S4" s="490"/>
      <c r="T4" s="490"/>
      <c r="U4" s="501"/>
    </row>
    <row r="5" spans="1:32" ht="19.5" customHeight="1">
      <c r="A5" s="476"/>
      <c r="B5" s="478"/>
      <c r="C5" s="489"/>
      <c r="D5" s="489"/>
      <c r="E5" s="489"/>
      <c r="F5" s="495"/>
      <c r="G5" s="483"/>
      <c r="H5" s="510"/>
      <c r="I5" s="497"/>
      <c r="J5" s="508" t="s">
        <v>22</v>
      </c>
      <c r="K5" s="508" t="s">
        <v>23</v>
      </c>
      <c r="L5" s="509" t="s">
        <v>24</v>
      </c>
      <c r="M5" s="511"/>
      <c r="N5" s="108">
        <v>1</v>
      </c>
      <c r="O5" s="107">
        <f t="shared" ref="O5:U5" si="0">N5+1</f>
        <v>2</v>
      </c>
      <c r="P5" s="150">
        <f t="shared" si="0"/>
        <v>3</v>
      </c>
      <c r="Q5" s="150">
        <f t="shared" si="0"/>
        <v>4</v>
      </c>
      <c r="R5" s="107">
        <f t="shared" si="0"/>
        <v>5</v>
      </c>
      <c r="S5" s="107">
        <f t="shared" si="0"/>
        <v>6</v>
      </c>
      <c r="T5" s="150">
        <f t="shared" si="0"/>
        <v>7</v>
      </c>
      <c r="U5" s="151">
        <f t="shared" si="0"/>
        <v>8</v>
      </c>
    </row>
    <row r="6" spans="1:32" ht="18.75" customHeight="1">
      <c r="A6" s="476"/>
      <c r="B6" s="478"/>
      <c r="C6" s="489"/>
      <c r="D6" s="489"/>
      <c r="E6" s="489"/>
      <c r="F6" s="495"/>
      <c r="G6" s="483"/>
      <c r="H6" s="510"/>
      <c r="I6" s="497"/>
      <c r="J6" s="508"/>
      <c r="K6" s="508"/>
      <c r="L6" s="509"/>
      <c r="M6" s="511"/>
      <c r="N6" s="500" t="s">
        <v>25</v>
      </c>
      <c r="O6" s="490"/>
      <c r="P6" s="490"/>
      <c r="Q6" s="490"/>
      <c r="R6" s="490"/>
      <c r="S6" s="490"/>
      <c r="T6" s="490"/>
      <c r="U6" s="501"/>
    </row>
    <row r="7" spans="1:32" ht="27.75" customHeight="1">
      <c r="A7" s="476"/>
      <c r="B7" s="479"/>
      <c r="C7" s="489"/>
      <c r="D7" s="489"/>
      <c r="E7" s="489"/>
      <c r="F7" s="496"/>
      <c r="G7" s="483"/>
      <c r="H7" s="510"/>
      <c r="I7" s="497"/>
      <c r="J7" s="508"/>
      <c r="K7" s="508"/>
      <c r="L7" s="509"/>
      <c r="M7" s="511"/>
      <c r="N7" s="108">
        <v>15</v>
      </c>
      <c r="O7" s="107">
        <v>15</v>
      </c>
      <c r="P7" s="150">
        <v>15</v>
      </c>
      <c r="Q7" s="150">
        <v>15</v>
      </c>
      <c r="R7" s="107">
        <v>15</v>
      </c>
      <c r="S7" s="107">
        <v>15</v>
      </c>
      <c r="T7" s="150">
        <v>15</v>
      </c>
      <c r="U7" s="151">
        <v>14</v>
      </c>
    </row>
    <row r="8" spans="1:32" ht="15.75" thickBot="1">
      <c r="A8" s="1">
        <v>1</v>
      </c>
      <c r="B8" s="2">
        <f>A8+1</f>
        <v>2</v>
      </c>
      <c r="C8" s="2">
        <f t="shared" ref="C8:T8" si="1">B8+1</f>
        <v>3</v>
      </c>
      <c r="D8" s="2">
        <f t="shared" si="1"/>
        <v>4</v>
      </c>
      <c r="E8" s="2">
        <f t="shared" si="1"/>
        <v>5</v>
      </c>
      <c r="F8" s="3">
        <f t="shared" si="1"/>
        <v>6</v>
      </c>
      <c r="G8" s="4">
        <f t="shared" si="1"/>
        <v>7</v>
      </c>
      <c r="H8" s="5">
        <f t="shared" si="1"/>
        <v>8</v>
      </c>
      <c r="I8" s="2">
        <f t="shared" si="1"/>
        <v>9</v>
      </c>
      <c r="J8" s="2">
        <f t="shared" si="1"/>
        <v>10</v>
      </c>
      <c r="K8" s="2">
        <f t="shared" si="1"/>
        <v>11</v>
      </c>
      <c r="L8" s="2">
        <f t="shared" si="1"/>
        <v>12</v>
      </c>
      <c r="M8" s="4">
        <f t="shared" si="1"/>
        <v>13</v>
      </c>
      <c r="N8" s="2">
        <f>M8+1</f>
        <v>14</v>
      </c>
      <c r="O8" s="2">
        <f t="shared" si="1"/>
        <v>15</v>
      </c>
      <c r="P8" s="152">
        <f t="shared" si="1"/>
        <v>16</v>
      </c>
      <c r="Q8" s="152">
        <f t="shared" si="1"/>
        <v>17</v>
      </c>
      <c r="R8" s="6">
        <f t="shared" si="1"/>
        <v>18</v>
      </c>
      <c r="S8" s="6">
        <f t="shared" si="1"/>
        <v>19</v>
      </c>
      <c r="T8" s="152">
        <f t="shared" si="1"/>
        <v>20</v>
      </c>
      <c r="U8" s="153">
        <f>T8+1</f>
        <v>21</v>
      </c>
    </row>
    <row r="9" spans="1:32" ht="16.5" thickBot="1">
      <c r="A9" s="524" t="s">
        <v>26</v>
      </c>
      <c r="B9" s="525"/>
      <c r="C9" s="525"/>
      <c r="D9" s="525"/>
      <c r="E9" s="525"/>
      <c r="F9" s="525"/>
      <c r="G9" s="525"/>
      <c r="H9" s="525"/>
      <c r="I9" s="525"/>
      <c r="J9" s="525"/>
      <c r="K9" s="525"/>
      <c r="L9" s="525"/>
      <c r="M9" s="525"/>
      <c r="N9" s="525"/>
      <c r="O9" s="525"/>
      <c r="P9" s="525"/>
      <c r="Q9" s="525"/>
      <c r="R9" s="525"/>
      <c r="S9" s="525"/>
      <c r="T9" s="525"/>
      <c r="U9" s="526"/>
      <c r="X9" s="527" t="s">
        <v>163</v>
      </c>
      <c r="Y9" s="528"/>
      <c r="Z9" s="528"/>
      <c r="AA9" s="528"/>
      <c r="AB9" s="528"/>
      <c r="AC9" s="528"/>
      <c r="AD9" s="529"/>
      <c r="AE9" s="530"/>
    </row>
    <row r="10" spans="1:32" ht="16.5" thickBot="1">
      <c r="A10" s="531" t="s">
        <v>27</v>
      </c>
      <c r="B10" s="532"/>
      <c r="C10" s="532"/>
      <c r="D10" s="532"/>
      <c r="E10" s="532"/>
      <c r="F10" s="532"/>
      <c r="G10" s="532"/>
      <c r="H10" s="532"/>
      <c r="I10" s="532"/>
      <c r="J10" s="532"/>
      <c r="K10" s="532"/>
      <c r="L10" s="532"/>
      <c r="M10" s="532"/>
      <c r="N10" s="532"/>
      <c r="O10" s="532"/>
      <c r="P10" s="532"/>
      <c r="Q10" s="532"/>
      <c r="R10" s="532"/>
      <c r="S10" s="532"/>
      <c r="T10" s="532"/>
      <c r="U10" s="533"/>
      <c r="V10" s="62"/>
      <c r="W10" s="62"/>
      <c r="X10" s="191" t="s">
        <v>164</v>
      </c>
      <c r="Y10" s="192" t="s">
        <v>165</v>
      </c>
      <c r="Z10" s="192" t="s">
        <v>166</v>
      </c>
      <c r="AA10" s="192" t="s">
        <v>167</v>
      </c>
      <c r="AB10" s="192" t="s">
        <v>168</v>
      </c>
      <c r="AC10" s="192" t="s">
        <v>169</v>
      </c>
      <c r="AD10" s="192" t="s">
        <v>170</v>
      </c>
      <c r="AE10" s="193" t="s">
        <v>171</v>
      </c>
      <c r="AF10" s="62"/>
    </row>
    <row r="11" spans="1:32" ht="15.75">
      <c r="A11" s="64" t="s">
        <v>28</v>
      </c>
      <c r="B11" s="155" t="s">
        <v>29</v>
      </c>
      <c r="C11" s="65"/>
      <c r="D11" s="66">
        <v>2</v>
      </c>
      <c r="E11" s="65"/>
      <c r="F11" s="67"/>
      <c r="G11" s="103">
        <v>4</v>
      </c>
      <c r="H11" s="104">
        <f t="shared" ref="H11:H24" si="2">G11*30</f>
        <v>120</v>
      </c>
      <c r="I11" s="105">
        <f t="shared" ref="I11:I24" si="3">SUM(J11:L11)</f>
        <v>44</v>
      </c>
      <c r="J11" s="68">
        <v>30</v>
      </c>
      <c r="K11" s="68"/>
      <c r="L11" s="69">
        <v>14</v>
      </c>
      <c r="M11" s="106">
        <f t="shared" ref="M11:M24" si="4">H11-I11</f>
        <v>76</v>
      </c>
      <c r="N11" s="115"/>
      <c r="O11" s="66">
        <v>3</v>
      </c>
      <c r="P11" s="116"/>
      <c r="Q11" s="116"/>
      <c r="R11" s="65"/>
      <c r="S11" s="65"/>
      <c r="T11" s="116"/>
      <c r="U11" s="116"/>
      <c r="V11" s="61">
        <f>I11/H11</f>
        <v>0.36666666666666664</v>
      </c>
      <c r="W11" s="61" t="str">
        <f>IF(V11&gt;50%,V11,"")</f>
        <v/>
      </c>
      <c r="X11" s="295"/>
      <c r="Y11" s="296">
        <v>4</v>
      </c>
      <c r="Z11" s="296"/>
      <c r="AA11" s="296"/>
      <c r="AB11" s="296"/>
      <c r="AC11" s="296"/>
      <c r="AD11" s="297"/>
      <c r="AE11" s="298"/>
    </row>
    <row r="12" spans="1:32" ht="15.75" customHeight="1">
      <c r="A12" s="43" t="s">
        <v>30</v>
      </c>
      <c r="B12" s="156" t="s">
        <v>31</v>
      </c>
      <c r="C12" s="71">
        <v>2</v>
      </c>
      <c r="D12" s="71">
        <v>1</v>
      </c>
      <c r="E12" s="172"/>
      <c r="F12" s="204"/>
      <c r="G12" s="205">
        <v>4</v>
      </c>
      <c r="H12" s="174">
        <f t="shared" si="2"/>
        <v>120</v>
      </c>
      <c r="I12" s="200">
        <f t="shared" si="3"/>
        <v>46</v>
      </c>
      <c r="J12" s="173">
        <v>16</v>
      </c>
      <c r="K12" s="173"/>
      <c r="L12" s="176">
        <v>30</v>
      </c>
      <c r="M12" s="271">
        <f t="shared" si="4"/>
        <v>74</v>
      </c>
      <c r="N12" s="171">
        <v>2</v>
      </c>
      <c r="O12" s="172">
        <v>1</v>
      </c>
      <c r="P12" s="116"/>
      <c r="Q12" s="116"/>
      <c r="R12" s="71"/>
      <c r="S12" s="71"/>
      <c r="T12" s="116"/>
      <c r="U12" s="116"/>
      <c r="V12" s="61">
        <f t="shared" ref="V12:V24" si="5">I12/H12</f>
        <v>0.38333333333333336</v>
      </c>
      <c r="W12" s="61" t="str">
        <f t="shared" ref="W12:W24" si="6">IF(V12&gt;50%,V12,"")</f>
        <v/>
      </c>
      <c r="X12" s="299">
        <v>2</v>
      </c>
      <c r="Y12" s="300">
        <v>2</v>
      </c>
      <c r="Z12" s="292"/>
      <c r="AA12" s="292"/>
      <c r="AB12" s="292"/>
      <c r="AC12" s="292"/>
      <c r="AD12" s="293"/>
      <c r="AE12" s="294"/>
    </row>
    <row r="13" spans="1:32" ht="35.25" customHeight="1">
      <c r="A13" s="43" t="s">
        <v>32</v>
      </c>
      <c r="B13" s="154" t="s">
        <v>201</v>
      </c>
      <c r="C13" s="71"/>
      <c r="D13" s="71">
        <v>1.2</v>
      </c>
      <c r="E13" s="172"/>
      <c r="F13" s="204"/>
      <c r="G13" s="205">
        <v>4</v>
      </c>
      <c r="H13" s="174">
        <f t="shared" si="2"/>
        <v>120</v>
      </c>
      <c r="I13" s="200">
        <f t="shared" si="3"/>
        <v>60</v>
      </c>
      <c r="J13" s="173">
        <v>14</v>
      </c>
      <c r="K13" s="173"/>
      <c r="L13" s="176">
        <v>46</v>
      </c>
      <c r="M13" s="271">
        <f t="shared" si="4"/>
        <v>60</v>
      </c>
      <c r="N13" s="171">
        <v>2</v>
      </c>
      <c r="O13" s="172">
        <v>2</v>
      </c>
      <c r="P13" s="116"/>
      <c r="Q13" s="116"/>
      <c r="R13" s="71"/>
      <c r="S13" s="71"/>
      <c r="T13" s="116"/>
      <c r="U13" s="116"/>
      <c r="V13" s="100">
        <f t="shared" si="5"/>
        <v>0.5</v>
      </c>
      <c r="W13" s="61" t="str">
        <f t="shared" si="6"/>
        <v/>
      </c>
      <c r="X13" s="299">
        <v>2</v>
      </c>
      <c r="Y13" s="300">
        <v>2</v>
      </c>
      <c r="Z13" s="292"/>
      <c r="AA13" s="292"/>
      <c r="AB13" s="292"/>
      <c r="AC13" s="292"/>
      <c r="AD13" s="293"/>
      <c r="AE13" s="294"/>
    </row>
    <row r="14" spans="1:32" ht="15.75">
      <c r="A14" s="75" t="s">
        <v>33</v>
      </c>
      <c r="B14" s="157" t="s">
        <v>34</v>
      </c>
      <c r="C14" s="71">
        <v>2</v>
      </c>
      <c r="D14" s="71">
        <v>1</v>
      </c>
      <c r="E14" s="172"/>
      <c r="F14" s="204"/>
      <c r="G14" s="205">
        <v>4</v>
      </c>
      <c r="H14" s="174">
        <f t="shared" si="2"/>
        <v>120</v>
      </c>
      <c r="I14" s="200">
        <f t="shared" si="3"/>
        <v>60</v>
      </c>
      <c r="J14" s="173">
        <v>16</v>
      </c>
      <c r="K14" s="173"/>
      <c r="L14" s="176">
        <v>44</v>
      </c>
      <c r="M14" s="271">
        <f t="shared" si="4"/>
        <v>60</v>
      </c>
      <c r="N14" s="171">
        <v>2</v>
      </c>
      <c r="O14" s="172">
        <v>2</v>
      </c>
      <c r="P14" s="116"/>
      <c r="Q14" s="116"/>
      <c r="R14" s="71"/>
      <c r="S14" s="71"/>
      <c r="T14" s="116"/>
      <c r="U14" s="116"/>
      <c r="V14" s="61">
        <f t="shared" si="5"/>
        <v>0.5</v>
      </c>
      <c r="W14" s="61" t="str">
        <f t="shared" si="6"/>
        <v/>
      </c>
      <c r="X14" s="299">
        <v>2</v>
      </c>
      <c r="Y14" s="300">
        <v>2</v>
      </c>
      <c r="Z14" s="292"/>
      <c r="AA14" s="292"/>
      <c r="AB14" s="292"/>
      <c r="AC14" s="292"/>
      <c r="AD14" s="293"/>
      <c r="AE14" s="294"/>
    </row>
    <row r="15" spans="1:32" ht="15.75">
      <c r="A15" s="75" t="s">
        <v>35</v>
      </c>
      <c r="B15" s="320" t="s">
        <v>229</v>
      </c>
      <c r="C15" s="71"/>
      <c r="D15" s="71">
        <v>2</v>
      </c>
      <c r="E15" s="172"/>
      <c r="F15" s="204"/>
      <c r="G15" s="205">
        <v>4</v>
      </c>
      <c r="H15" s="174">
        <f t="shared" si="2"/>
        <v>120</v>
      </c>
      <c r="I15" s="200">
        <f t="shared" si="3"/>
        <v>46</v>
      </c>
      <c r="J15" s="173">
        <v>30</v>
      </c>
      <c r="K15" s="173"/>
      <c r="L15" s="176">
        <v>16</v>
      </c>
      <c r="M15" s="271">
        <f t="shared" si="4"/>
        <v>74</v>
      </c>
      <c r="N15" s="171"/>
      <c r="O15" s="172">
        <v>3</v>
      </c>
      <c r="P15" s="116"/>
      <c r="Q15" s="116"/>
      <c r="R15" s="71"/>
      <c r="S15" s="71"/>
      <c r="T15" s="116"/>
      <c r="U15" s="116"/>
      <c r="V15" s="61">
        <f t="shared" si="5"/>
        <v>0.38333333333333336</v>
      </c>
      <c r="W15" s="61" t="str">
        <f t="shared" si="6"/>
        <v/>
      </c>
      <c r="X15" s="299"/>
      <c r="Y15" s="300">
        <v>4</v>
      </c>
      <c r="Z15" s="292"/>
      <c r="AA15" s="292"/>
      <c r="AB15" s="292"/>
      <c r="AC15" s="292"/>
      <c r="AD15" s="293"/>
      <c r="AE15" s="294"/>
    </row>
    <row r="16" spans="1:32" ht="15.75">
      <c r="A16" s="75" t="s">
        <v>36</v>
      </c>
      <c r="B16" s="158" t="s">
        <v>37</v>
      </c>
      <c r="C16" s="71"/>
      <c r="D16" s="71">
        <v>2</v>
      </c>
      <c r="E16" s="172"/>
      <c r="F16" s="204"/>
      <c r="G16" s="205">
        <v>4</v>
      </c>
      <c r="H16" s="174">
        <f t="shared" si="2"/>
        <v>120</v>
      </c>
      <c r="I16" s="200">
        <f t="shared" si="3"/>
        <v>44</v>
      </c>
      <c r="J16" s="173">
        <v>30</v>
      </c>
      <c r="K16" s="173"/>
      <c r="L16" s="176">
        <v>14</v>
      </c>
      <c r="M16" s="271">
        <f t="shared" si="4"/>
        <v>76</v>
      </c>
      <c r="N16" s="171"/>
      <c r="O16" s="172">
        <v>3</v>
      </c>
      <c r="P16" s="116"/>
      <c r="Q16" s="116"/>
      <c r="R16" s="71"/>
      <c r="S16" s="71"/>
      <c r="T16" s="116"/>
      <c r="U16" s="116"/>
      <c r="V16" s="61">
        <f t="shared" si="5"/>
        <v>0.36666666666666664</v>
      </c>
      <c r="W16" s="61" t="str">
        <f t="shared" si="6"/>
        <v/>
      </c>
      <c r="X16" s="301"/>
      <c r="Y16" s="292">
        <v>4</v>
      </c>
      <c r="Z16" s="292"/>
      <c r="AA16" s="292"/>
      <c r="AB16" s="292"/>
      <c r="AC16" s="292"/>
      <c r="AD16" s="293"/>
      <c r="AE16" s="294"/>
    </row>
    <row r="17" spans="1:32" ht="15.75">
      <c r="A17" s="75" t="s">
        <v>38</v>
      </c>
      <c r="B17" s="158" t="s">
        <v>39</v>
      </c>
      <c r="C17" s="71"/>
      <c r="D17" s="71">
        <v>1</v>
      </c>
      <c r="E17" s="172"/>
      <c r="F17" s="204"/>
      <c r="G17" s="205">
        <v>4</v>
      </c>
      <c r="H17" s="174">
        <f t="shared" si="2"/>
        <v>120</v>
      </c>
      <c r="I17" s="200">
        <f t="shared" si="3"/>
        <v>44</v>
      </c>
      <c r="J17" s="173">
        <v>30</v>
      </c>
      <c r="K17" s="173"/>
      <c r="L17" s="176">
        <v>14</v>
      </c>
      <c r="M17" s="271">
        <f t="shared" si="4"/>
        <v>76</v>
      </c>
      <c r="N17" s="171">
        <v>3</v>
      </c>
      <c r="O17" s="172"/>
      <c r="P17" s="116"/>
      <c r="Q17" s="116"/>
      <c r="R17" s="71"/>
      <c r="S17" s="71"/>
      <c r="T17" s="116"/>
      <c r="U17" s="116"/>
      <c r="V17" s="61">
        <f t="shared" si="5"/>
        <v>0.36666666666666664</v>
      </c>
      <c r="W17" s="61" t="str">
        <f t="shared" si="6"/>
        <v/>
      </c>
      <c r="X17" s="301">
        <v>4</v>
      </c>
      <c r="Y17" s="292"/>
      <c r="Z17" s="292"/>
      <c r="AA17" s="292"/>
      <c r="AB17" s="292"/>
      <c r="AC17" s="292"/>
      <c r="AD17" s="293"/>
      <c r="AE17" s="294"/>
    </row>
    <row r="18" spans="1:32" ht="15.75">
      <c r="A18" s="75" t="s">
        <v>40</v>
      </c>
      <c r="B18" s="156" t="s">
        <v>41</v>
      </c>
      <c r="C18" s="71">
        <v>3</v>
      </c>
      <c r="D18" s="71">
        <v>1.2</v>
      </c>
      <c r="E18" s="172"/>
      <c r="F18" s="204"/>
      <c r="G18" s="205">
        <v>5</v>
      </c>
      <c r="H18" s="174">
        <f t="shared" si="2"/>
        <v>150</v>
      </c>
      <c r="I18" s="200">
        <f t="shared" si="3"/>
        <v>60</v>
      </c>
      <c r="J18" s="173"/>
      <c r="K18" s="173"/>
      <c r="L18" s="176">
        <v>60</v>
      </c>
      <c r="M18" s="271">
        <f t="shared" si="4"/>
        <v>90</v>
      </c>
      <c r="N18" s="171">
        <v>1</v>
      </c>
      <c r="O18" s="172">
        <v>2</v>
      </c>
      <c r="P18" s="116">
        <v>1</v>
      </c>
      <c r="Q18" s="116"/>
      <c r="R18" s="71"/>
      <c r="S18" s="71"/>
      <c r="T18" s="116"/>
      <c r="U18" s="116"/>
      <c r="V18" s="61">
        <f t="shared" si="5"/>
        <v>0.4</v>
      </c>
      <c r="W18" s="61" t="str">
        <f t="shared" si="6"/>
        <v/>
      </c>
      <c r="X18" s="301">
        <v>2</v>
      </c>
      <c r="Y18" s="292">
        <v>2</v>
      </c>
      <c r="Z18" s="292">
        <v>1</v>
      </c>
      <c r="AA18" s="292"/>
      <c r="AB18" s="292"/>
      <c r="AC18" s="292"/>
      <c r="AD18" s="293"/>
      <c r="AE18" s="294"/>
    </row>
    <row r="19" spans="1:32" ht="15.75">
      <c r="A19" s="75" t="s">
        <v>42</v>
      </c>
      <c r="B19" s="158" t="s">
        <v>43</v>
      </c>
      <c r="C19" s="71">
        <v>6</v>
      </c>
      <c r="D19" s="71">
        <v>5</v>
      </c>
      <c r="E19" s="172"/>
      <c r="F19" s="204"/>
      <c r="G19" s="205">
        <v>3</v>
      </c>
      <c r="H19" s="174">
        <f t="shared" si="2"/>
        <v>90</v>
      </c>
      <c r="I19" s="200">
        <f t="shared" si="3"/>
        <v>30</v>
      </c>
      <c r="J19" s="173"/>
      <c r="K19" s="173"/>
      <c r="L19" s="176">
        <v>30</v>
      </c>
      <c r="M19" s="271">
        <f t="shared" si="4"/>
        <v>60</v>
      </c>
      <c r="N19" s="171"/>
      <c r="O19" s="173"/>
      <c r="P19" s="116"/>
      <c r="Q19" s="116"/>
      <c r="R19" s="71">
        <v>1</v>
      </c>
      <c r="S19" s="71">
        <v>1</v>
      </c>
      <c r="T19" s="116"/>
      <c r="U19" s="116"/>
      <c r="V19" s="61">
        <f t="shared" si="5"/>
        <v>0.33333333333333331</v>
      </c>
      <c r="W19" s="61" t="str">
        <f t="shared" si="6"/>
        <v/>
      </c>
      <c r="X19" s="301"/>
      <c r="Y19" s="292"/>
      <c r="Z19" s="292"/>
      <c r="AA19" s="292"/>
      <c r="AB19" s="292">
        <v>2</v>
      </c>
      <c r="AC19" s="292">
        <v>1</v>
      </c>
      <c r="AD19" s="293"/>
      <c r="AE19" s="294"/>
    </row>
    <row r="20" spans="1:32" ht="15.75">
      <c r="A20" s="75" t="s">
        <v>44</v>
      </c>
      <c r="B20" s="158" t="s">
        <v>45</v>
      </c>
      <c r="C20" s="71">
        <v>8</v>
      </c>
      <c r="D20" s="71">
        <v>7</v>
      </c>
      <c r="E20" s="172"/>
      <c r="F20" s="204"/>
      <c r="G20" s="205">
        <v>5</v>
      </c>
      <c r="H20" s="174">
        <f t="shared" si="2"/>
        <v>150</v>
      </c>
      <c r="I20" s="200">
        <f t="shared" si="3"/>
        <v>50</v>
      </c>
      <c r="J20" s="173"/>
      <c r="K20" s="173"/>
      <c r="L20" s="176">
        <v>50</v>
      </c>
      <c r="M20" s="271">
        <f t="shared" si="4"/>
        <v>100</v>
      </c>
      <c r="N20" s="171"/>
      <c r="O20" s="173"/>
      <c r="P20" s="116"/>
      <c r="Q20" s="116"/>
      <c r="R20" s="71"/>
      <c r="S20" s="71"/>
      <c r="T20" s="116">
        <v>1.5</v>
      </c>
      <c r="U20" s="116">
        <v>2</v>
      </c>
      <c r="V20" s="61">
        <f t="shared" si="5"/>
        <v>0.33333333333333331</v>
      </c>
      <c r="W20" s="61" t="str">
        <f t="shared" si="6"/>
        <v/>
      </c>
      <c r="X20" s="301"/>
      <c r="Y20" s="292"/>
      <c r="Z20" s="292"/>
      <c r="AA20" s="292"/>
      <c r="AB20" s="292"/>
      <c r="AC20" s="292"/>
      <c r="AD20" s="293">
        <v>3</v>
      </c>
      <c r="AE20" s="294">
        <v>2</v>
      </c>
    </row>
    <row r="21" spans="1:32" ht="15.75">
      <c r="A21" s="75" t="s">
        <v>46</v>
      </c>
      <c r="B21" s="157" t="s">
        <v>47</v>
      </c>
      <c r="C21" s="71">
        <v>5</v>
      </c>
      <c r="D21" s="71"/>
      <c r="E21" s="172"/>
      <c r="F21" s="204"/>
      <c r="G21" s="205">
        <v>4</v>
      </c>
      <c r="H21" s="174">
        <f t="shared" si="2"/>
        <v>120</v>
      </c>
      <c r="I21" s="200">
        <f t="shared" si="3"/>
        <v>46</v>
      </c>
      <c r="J21" s="173">
        <v>30</v>
      </c>
      <c r="K21" s="173"/>
      <c r="L21" s="176">
        <v>16</v>
      </c>
      <c r="M21" s="271">
        <f t="shared" si="4"/>
        <v>74</v>
      </c>
      <c r="N21" s="171"/>
      <c r="O21" s="172"/>
      <c r="P21" s="116"/>
      <c r="Q21" s="116"/>
      <c r="R21" s="71">
        <v>3</v>
      </c>
      <c r="S21" s="71"/>
      <c r="T21" s="116"/>
      <c r="U21" s="116"/>
      <c r="V21" s="61">
        <f t="shared" si="5"/>
        <v>0.38333333333333336</v>
      </c>
      <c r="W21" s="61" t="str">
        <f t="shared" si="6"/>
        <v/>
      </c>
      <c r="X21" s="301"/>
      <c r="Y21" s="292"/>
      <c r="Z21" s="292"/>
      <c r="AA21" s="292"/>
      <c r="AB21" s="292">
        <v>4</v>
      </c>
      <c r="AC21" s="292"/>
      <c r="AD21" s="293"/>
      <c r="AE21" s="294"/>
    </row>
    <row r="22" spans="1:32" ht="15.75">
      <c r="A22" s="75" t="s">
        <v>48</v>
      </c>
      <c r="B22" s="154" t="s">
        <v>49</v>
      </c>
      <c r="C22" s="71"/>
      <c r="D22" s="71">
        <v>5</v>
      </c>
      <c r="E22" s="172"/>
      <c r="F22" s="204"/>
      <c r="G22" s="205">
        <v>4</v>
      </c>
      <c r="H22" s="174">
        <f t="shared" si="2"/>
        <v>120</v>
      </c>
      <c r="I22" s="200">
        <f t="shared" si="3"/>
        <v>44</v>
      </c>
      <c r="J22" s="173">
        <v>30</v>
      </c>
      <c r="K22" s="173"/>
      <c r="L22" s="176">
        <v>14</v>
      </c>
      <c r="M22" s="271">
        <f t="shared" si="4"/>
        <v>76</v>
      </c>
      <c r="N22" s="171"/>
      <c r="O22" s="172"/>
      <c r="P22" s="116"/>
      <c r="Q22" s="116"/>
      <c r="R22" s="71">
        <v>3</v>
      </c>
      <c r="S22" s="71"/>
      <c r="T22" s="116"/>
      <c r="U22" s="116"/>
      <c r="V22" s="61">
        <f t="shared" si="5"/>
        <v>0.36666666666666664</v>
      </c>
      <c r="W22" s="61" t="str">
        <f t="shared" si="6"/>
        <v/>
      </c>
      <c r="X22" s="301"/>
      <c r="Y22" s="292"/>
      <c r="Z22" s="292"/>
      <c r="AA22" s="292"/>
      <c r="AB22" s="292">
        <v>4</v>
      </c>
      <c r="AC22" s="292"/>
      <c r="AD22" s="293"/>
      <c r="AE22" s="294"/>
    </row>
    <row r="23" spans="1:32" ht="15.75" customHeight="1">
      <c r="A23" s="43" t="s">
        <v>50</v>
      </c>
      <c r="B23" s="157" t="s">
        <v>51</v>
      </c>
      <c r="C23" s="71"/>
      <c r="D23" s="71">
        <v>6</v>
      </c>
      <c r="E23" s="172"/>
      <c r="F23" s="204"/>
      <c r="G23" s="205">
        <v>4</v>
      </c>
      <c r="H23" s="174">
        <f t="shared" ref="H23" si="7">G23*30</f>
        <v>120</v>
      </c>
      <c r="I23" s="200">
        <f t="shared" si="3"/>
        <v>44</v>
      </c>
      <c r="J23" s="173">
        <v>30</v>
      </c>
      <c r="K23" s="173"/>
      <c r="L23" s="176">
        <v>14</v>
      </c>
      <c r="M23" s="271">
        <f t="shared" ref="M23" si="8">H23-I23</f>
        <v>76</v>
      </c>
      <c r="N23" s="171"/>
      <c r="O23" s="172"/>
      <c r="P23" s="116"/>
      <c r="Q23" s="116"/>
      <c r="R23" s="71"/>
      <c r="S23" s="71">
        <v>3</v>
      </c>
      <c r="T23" s="116"/>
      <c r="U23" s="116"/>
      <c r="V23" s="61">
        <f t="shared" ref="V23" si="9">I23/H23</f>
        <v>0.36666666666666664</v>
      </c>
      <c r="W23" s="61" t="str">
        <f t="shared" ref="W23" si="10">IF(V23&gt;50%,V23,"")</f>
        <v/>
      </c>
      <c r="X23" s="301"/>
      <c r="Y23" s="292"/>
      <c r="Z23" s="292"/>
      <c r="AA23" s="292"/>
      <c r="AB23" s="292"/>
      <c r="AC23" s="292">
        <v>4</v>
      </c>
      <c r="AD23" s="293"/>
      <c r="AE23" s="294"/>
    </row>
    <row r="24" spans="1:32" ht="15.75" customHeight="1" thickBot="1">
      <c r="A24" s="272" t="s">
        <v>204</v>
      </c>
      <c r="B24" s="277" t="s">
        <v>205</v>
      </c>
      <c r="C24" s="172"/>
      <c r="D24" s="172">
        <v>1</v>
      </c>
      <c r="E24" s="172"/>
      <c r="F24" s="204"/>
      <c r="G24" s="205">
        <v>3</v>
      </c>
      <c r="H24" s="174">
        <f t="shared" si="2"/>
        <v>90</v>
      </c>
      <c r="I24" s="200">
        <f t="shared" si="3"/>
        <v>30</v>
      </c>
      <c r="J24" s="173">
        <v>16</v>
      </c>
      <c r="K24" s="173"/>
      <c r="L24" s="176">
        <v>14</v>
      </c>
      <c r="M24" s="271">
        <f t="shared" si="4"/>
        <v>60</v>
      </c>
      <c r="N24" s="171">
        <v>2</v>
      </c>
      <c r="O24" s="172"/>
      <c r="P24" s="116"/>
      <c r="Q24" s="116"/>
      <c r="R24" s="71"/>
      <c r="S24" s="71"/>
      <c r="T24" s="116"/>
      <c r="U24" s="116"/>
      <c r="V24" s="61">
        <f t="shared" si="5"/>
        <v>0.33333333333333331</v>
      </c>
      <c r="W24" s="61" t="str">
        <f t="shared" si="6"/>
        <v/>
      </c>
      <c r="X24" s="301">
        <v>3</v>
      </c>
      <c r="Y24" s="292"/>
      <c r="Z24" s="292"/>
      <c r="AA24" s="292"/>
      <c r="AB24" s="292"/>
      <c r="AC24" s="292"/>
      <c r="AD24" s="293"/>
      <c r="AE24" s="294"/>
    </row>
    <row r="25" spans="1:32" ht="15.75" customHeight="1" thickBot="1">
      <c r="A25" s="534" t="s">
        <v>52</v>
      </c>
      <c r="B25" s="535"/>
      <c r="C25" s="240">
        <v>6</v>
      </c>
      <c r="D25" s="240">
        <v>15</v>
      </c>
      <c r="E25" s="240"/>
      <c r="F25" s="241"/>
      <c r="G25" s="242">
        <f t="shared" ref="G25:R25" si="11">SUM(G11:G24)</f>
        <v>56</v>
      </c>
      <c r="H25" s="243">
        <f t="shared" si="11"/>
        <v>1680</v>
      </c>
      <c r="I25" s="243">
        <f t="shared" si="11"/>
        <v>648</v>
      </c>
      <c r="J25" s="243">
        <f t="shared" si="11"/>
        <v>272</v>
      </c>
      <c r="K25" s="243">
        <f t="shared" si="11"/>
        <v>0</v>
      </c>
      <c r="L25" s="244">
        <f t="shared" si="11"/>
        <v>376</v>
      </c>
      <c r="M25" s="242">
        <f t="shared" si="11"/>
        <v>1032</v>
      </c>
      <c r="N25" s="243">
        <f t="shared" si="11"/>
        <v>12</v>
      </c>
      <c r="O25" s="243">
        <f t="shared" si="11"/>
        <v>16</v>
      </c>
      <c r="P25" s="243">
        <f t="shared" si="11"/>
        <v>1</v>
      </c>
      <c r="Q25" s="243">
        <f t="shared" si="11"/>
        <v>0</v>
      </c>
      <c r="R25" s="243">
        <f t="shared" si="11"/>
        <v>7</v>
      </c>
      <c r="S25" s="245">
        <f>SUM(S12:S24)</f>
        <v>4</v>
      </c>
      <c r="T25" s="245">
        <f>SUM(T12:T24)</f>
        <v>1.5</v>
      </c>
      <c r="U25" s="246">
        <f>SUM(U12:U24)</f>
        <v>2</v>
      </c>
      <c r="V25" s="62"/>
      <c r="W25" s="62"/>
      <c r="X25" s="302"/>
      <c r="Y25" s="303"/>
      <c r="Z25" s="303"/>
      <c r="AA25" s="303"/>
      <c r="AB25" s="303"/>
      <c r="AC25" s="303"/>
      <c r="AD25" s="304"/>
      <c r="AE25" s="305"/>
      <c r="AF25" s="62"/>
    </row>
    <row r="26" spans="1:32" s="42" customFormat="1" ht="15.75" thickBot="1">
      <c r="A26" s="502" t="s">
        <v>53</v>
      </c>
      <c r="B26" s="503"/>
      <c r="C26" s="503"/>
      <c r="D26" s="503"/>
      <c r="E26" s="503"/>
      <c r="F26" s="503"/>
      <c r="G26" s="503"/>
      <c r="H26" s="503"/>
      <c r="I26" s="503"/>
      <c r="J26" s="503"/>
      <c r="K26" s="503"/>
      <c r="L26" s="503"/>
      <c r="M26" s="503"/>
      <c r="N26" s="503"/>
      <c r="O26" s="503"/>
      <c r="P26" s="503"/>
      <c r="Q26" s="503"/>
      <c r="R26" s="503"/>
      <c r="S26" s="503"/>
      <c r="T26" s="503"/>
      <c r="U26" s="504"/>
      <c r="V26"/>
      <c r="W26"/>
      <c r="X26" s="301"/>
      <c r="Y26" s="292"/>
      <c r="Z26" s="292"/>
      <c r="AA26" s="292"/>
      <c r="AB26" s="292"/>
      <c r="AC26" s="292"/>
      <c r="AD26" s="293"/>
      <c r="AE26" s="294"/>
      <c r="AF26"/>
    </row>
    <row r="27" spans="1:32" s="42" customFormat="1" ht="13.5" customHeight="1" thickBot="1">
      <c r="A27" s="552"/>
      <c r="B27" s="553" t="s">
        <v>54</v>
      </c>
      <c r="C27" s="554"/>
      <c r="D27" s="554">
        <v>5</v>
      </c>
      <c r="E27" s="554"/>
      <c r="F27" s="555"/>
      <c r="G27" s="124">
        <f>SUM(G28:G32)</f>
        <v>23</v>
      </c>
      <c r="H27" s="125">
        <f>SUM(H28:H32)</f>
        <v>690</v>
      </c>
      <c r="I27" s="126">
        <f>SUM(I28:I32)</f>
        <v>268</v>
      </c>
      <c r="J27" s="126">
        <f>SUM(J28:J32)</f>
        <v>156</v>
      </c>
      <c r="K27" s="126">
        <f t="shared" ref="K27:U27" si="12">SUM(K29:K32)</f>
        <v>0</v>
      </c>
      <c r="L27" s="127">
        <f>SUM(L28:L32)</f>
        <v>112</v>
      </c>
      <c r="M27" s="124">
        <f>SUM(M28:M32)</f>
        <v>422</v>
      </c>
      <c r="N27" s="128">
        <f t="shared" si="12"/>
        <v>0</v>
      </c>
      <c r="O27" s="126">
        <f t="shared" si="12"/>
        <v>0</v>
      </c>
      <c r="P27" s="126">
        <f t="shared" si="12"/>
        <v>6</v>
      </c>
      <c r="Q27" s="126">
        <f>SUM(Q28:Q32)</f>
        <v>6</v>
      </c>
      <c r="R27" s="126">
        <f t="shared" si="12"/>
        <v>6</v>
      </c>
      <c r="S27" s="126">
        <f t="shared" si="12"/>
        <v>0</v>
      </c>
      <c r="T27" s="126">
        <f t="shared" si="12"/>
        <v>0</v>
      </c>
      <c r="U27" s="129">
        <f t="shared" si="12"/>
        <v>0</v>
      </c>
      <c r="V27" s="62"/>
      <c r="W27" s="62"/>
      <c r="X27" s="302"/>
      <c r="Y27" s="303"/>
      <c r="Z27" s="303"/>
      <c r="AA27" s="303"/>
      <c r="AB27" s="303"/>
      <c r="AC27" s="303"/>
      <c r="AD27" s="304"/>
      <c r="AE27" s="305"/>
      <c r="AF27" s="62"/>
    </row>
    <row r="28" spans="1:32" s="335" customFormat="1" ht="30.6" customHeight="1" thickBot="1">
      <c r="A28" s="557" t="s">
        <v>55</v>
      </c>
      <c r="B28" s="558" t="s">
        <v>230</v>
      </c>
      <c r="C28" s="323"/>
      <c r="D28" s="323" t="s">
        <v>231</v>
      </c>
      <c r="E28" s="324"/>
      <c r="F28" s="559"/>
      <c r="G28" s="551">
        <v>3</v>
      </c>
      <c r="H28" s="325">
        <f>G28*30</f>
        <v>90</v>
      </c>
      <c r="I28" s="326">
        <f>SUM(J28:L28)</f>
        <v>60</v>
      </c>
      <c r="J28" s="323">
        <v>36</v>
      </c>
      <c r="K28" s="323"/>
      <c r="L28" s="327">
        <v>24</v>
      </c>
      <c r="M28" s="328">
        <f>H28-I28</f>
        <v>30</v>
      </c>
      <c r="N28" s="322"/>
      <c r="O28" s="324"/>
      <c r="P28" s="323"/>
      <c r="Q28" s="323">
        <v>4</v>
      </c>
      <c r="R28" s="323"/>
      <c r="S28" s="323"/>
      <c r="T28" s="323"/>
      <c r="U28" s="327"/>
      <c r="V28" s="329">
        <f>I28/H28</f>
        <v>0.66666666666666663</v>
      </c>
      <c r="W28" s="329">
        <f>IF(V28&gt;50%,V28,"")</f>
        <v>0.66666666666666663</v>
      </c>
      <c r="X28" s="330"/>
      <c r="Y28" s="331"/>
      <c r="Z28" s="331"/>
      <c r="AA28" s="332">
        <v>3</v>
      </c>
      <c r="AB28" s="331"/>
      <c r="AC28" s="331"/>
      <c r="AD28" s="333"/>
      <c r="AE28" s="334"/>
    </row>
    <row r="29" spans="1:32" s="42" customFormat="1" ht="15.75">
      <c r="A29" s="75" t="s">
        <v>55</v>
      </c>
      <c r="B29" s="556" t="s">
        <v>180</v>
      </c>
      <c r="C29" s="266"/>
      <c r="D29" s="85">
        <v>3</v>
      </c>
      <c r="E29" s="266"/>
      <c r="F29" s="267"/>
      <c r="G29" s="79">
        <v>5</v>
      </c>
      <c r="H29" s="72">
        <f t="shared" ref="H29:H32" si="13">G29*30</f>
        <v>150</v>
      </c>
      <c r="I29" s="80">
        <f t="shared" ref="I29:I32" si="14">SUM(J29:L29)</f>
        <v>44</v>
      </c>
      <c r="J29" s="306">
        <v>30</v>
      </c>
      <c r="K29" s="77"/>
      <c r="L29" s="113">
        <v>14</v>
      </c>
      <c r="M29" s="74">
        <f t="shared" ref="M29:M32" si="15">H29-I29</f>
        <v>106</v>
      </c>
      <c r="N29" s="81"/>
      <c r="O29" s="76"/>
      <c r="P29" s="116">
        <v>3</v>
      </c>
      <c r="Q29" s="116"/>
      <c r="R29" s="76"/>
      <c r="S29" s="76"/>
      <c r="T29" s="116"/>
      <c r="U29" s="117"/>
      <c r="V29" s="61">
        <f>I29/H29</f>
        <v>0.29333333333333333</v>
      </c>
      <c r="W29" s="61" t="str">
        <f>IF(V29&gt;50%,V29,"")</f>
        <v/>
      </c>
      <c r="X29" s="301"/>
      <c r="Y29" s="292"/>
      <c r="Z29" s="292">
        <v>5</v>
      </c>
      <c r="AA29" s="292"/>
      <c r="AB29" s="292"/>
      <c r="AC29" s="292"/>
      <c r="AD29" s="293"/>
      <c r="AE29" s="294"/>
      <c r="AF29"/>
    </row>
    <row r="30" spans="1:32" s="42" customFormat="1" ht="15.75">
      <c r="A30" s="43" t="s">
        <v>149</v>
      </c>
      <c r="B30" s="512"/>
      <c r="C30" s="76"/>
      <c r="D30" s="76">
        <v>3</v>
      </c>
      <c r="E30" s="76"/>
      <c r="F30" s="78"/>
      <c r="G30" s="82">
        <v>5</v>
      </c>
      <c r="H30" s="72">
        <f t="shared" si="13"/>
        <v>150</v>
      </c>
      <c r="I30" s="83">
        <f t="shared" si="14"/>
        <v>44</v>
      </c>
      <c r="J30" s="278">
        <v>30</v>
      </c>
      <c r="K30" s="76"/>
      <c r="L30" s="78">
        <v>14</v>
      </c>
      <c r="M30" s="74">
        <f t="shared" si="15"/>
        <v>106</v>
      </c>
      <c r="N30" s="81"/>
      <c r="O30" s="76"/>
      <c r="P30" s="116">
        <v>3</v>
      </c>
      <c r="Q30" s="116"/>
      <c r="R30" s="76"/>
      <c r="S30" s="76"/>
      <c r="T30" s="116"/>
      <c r="U30" s="117"/>
      <c r="V30" s="61">
        <f>I30/H30</f>
        <v>0.29333333333333333</v>
      </c>
      <c r="W30" s="61" t="str">
        <f>IF(V30&gt;50%,V30,"")</f>
        <v/>
      </c>
      <c r="X30" s="301"/>
      <c r="Y30" s="292"/>
      <c r="Z30" s="292">
        <v>5</v>
      </c>
      <c r="AA30" s="292"/>
      <c r="AB30" s="292"/>
      <c r="AC30" s="292"/>
      <c r="AD30" s="293"/>
      <c r="AE30" s="294"/>
      <c r="AF30"/>
    </row>
    <row r="31" spans="1:32" s="42" customFormat="1" ht="15.75">
      <c r="A31" s="273" t="s">
        <v>150</v>
      </c>
      <c r="B31" s="512"/>
      <c r="C31" s="76"/>
      <c r="D31" s="76">
        <v>4.5</v>
      </c>
      <c r="E31" s="76"/>
      <c r="F31" s="78"/>
      <c r="G31" s="269">
        <v>5</v>
      </c>
      <c r="H31" s="72">
        <f>G31*30</f>
        <v>150</v>
      </c>
      <c r="I31" s="84">
        <f>SUM(J31:L31)</f>
        <v>60</v>
      </c>
      <c r="J31" s="85">
        <v>30</v>
      </c>
      <c r="K31" s="85"/>
      <c r="L31" s="114">
        <v>30</v>
      </c>
      <c r="M31" s="74">
        <f>H31-I31</f>
        <v>90</v>
      </c>
      <c r="N31" s="81"/>
      <c r="O31" s="76"/>
      <c r="P31" s="116"/>
      <c r="Q31" s="116">
        <v>2</v>
      </c>
      <c r="R31" s="76">
        <v>2</v>
      </c>
      <c r="S31" s="76"/>
      <c r="T31" s="116"/>
      <c r="U31" s="117"/>
      <c r="V31" s="61">
        <f>I31/H31</f>
        <v>0.4</v>
      </c>
      <c r="W31"/>
      <c r="X31" s="301"/>
      <c r="Y31" s="292"/>
      <c r="Z31" s="292"/>
      <c r="AA31" s="292">
        <v>2</v>
      </c>
      <c r="AB31" s="292">
        <v>3</v>
      </c>
      <c r="AC31" s="292"/>
      <c r="AD31" s="293"/>
      <c r="AE31" s="294"/>
      <c r="AF31"/>
    </row>
    <row r="32" spans="1:32" s="42" customFormat="1" ht="16.899999999999999" customHeight="1" thickBot="1">
      <c r="A32" s="273" t="s">
        <v>151</v>
      </c>
      <c r="B32" s="513"/>
      <c r="C32" s="76"/>
      <c r="D32" s="266">
        <v>5</v>
      </c>
      <c r="E32" s="266"/>
      <c r="F32" s="267"/>
      <c r="G32" s="268">
        <v>5</v>
      </c>
      <c r="H32" s="72">
        <f t="shared" si="13"/>
        <v>150</v>
      </c>
      <c r="I32" s="83">
        <f t="shared" si="14"/>
        <v>60</v>
      </c>
      <c r="J32" s="76">
        <v>30</v>
      </c>
      <c r="K32" s="76"/>
      <c r="L32" s="78">
        <v>30</v>
      </c>
      <c r="M32" s="74">
        <f t="shared" si="15"/>
        <v>90</v>
      </c>
      <c r="N32" s="81"/>
      <c r="O32" s="76"/>
      <c r="P32" s="116"/>
      <c r="Q32" s="116"/>
      <c r="R32" s="76">
        <v>4</v>
      </c>
      <c r="S32" s="76"/>
      <c r="T32" s="116"/>
      <c r="U32" s="117"/>
      <c r="V32" s="61">
        <f t="shared" ref="V32" si="16">I32/H32</f>
        <v>0.4</v>
      </c>
      <c r="W32" s="62"/>
      <c r="X32" s="301"/>
      <c r="Y32" s="292"/>
      <c r="Z32" s="292"/>
      <c r="AA32" s="292"/>
      <c r="AB32" s="292">
        <v>5</v>
      </c>
      <c r="AC32" s="292"/>
      <c r="AD32" s="293"/>
      <c r="AE32" s="294"/>
      <c r="AF32" s="62"/>
    </row>
    <row r="33" spans="1:32" s="42" customFormat="1" ht="15.75" customHeight="1" thickBot="1">
      <c r="A33" s="514" t="s">
        <v>56</v>
      </c>
      <c r="B33" s="515"/>
      <c r="C33" s="7">
        <f>C27+C25</f>
        <v>6</v>
      </c>
      <c r="D33" s="7">
        <f>D27+D25</f>
        <v>20</v>
      </c>
      <c r="E33" s="7"/>
      <c r="F33" s="8"/>
      <c r="G33" s="44">
        <f t="shared" ref="G33:U33" si="17">SUM(G25,G27)</f>
        <v>79</v>
      </c>
      <c r="H33" s="45">
        <f t="shared" si="17"/>
        <v>2370</v>
      </c>
      <c r="I33" s="46">
        <f t="shared" si="17"/>
        <v>916</v>
      </c>
      <c r="J33" s="46">
        <f t="shared" si="17"/>
        <v>428</v>
      </c>
      <c r="K33" s="46">
        <f t="shared" si="17"/>
        <v>0</v>
      </c>
      <c r="L33" s="47">
        <f t="shared" si="17"/>
        <v>488</v>
      </c>
      <c r="M33" s="44">
        <f t="shared" si="17"/>
        <v>1454</v>
      </c>
      <c r="N33" s="45">
        <f t="shared" si="17"/>
        <v>12</v>
      </c>
      <c r="O33" s="46">
        <f t="shared" si="17"/>
        <v>16</v>
      </c>
      <c r="P33" s="46">
        <f t="shared" si="17"/>
        <v>7</v>
      </c>
      <c r="Q33" s="46">
        <f t="shared" si="17"/>
        <v>6</v>
      </c>
      <c r="R33" s="46">
        <f t="shared" si="17"/>
        <v>13</v>
      </c>
      <c r="S33" s="46">
        <f t="shared" si="17"/>
        <v>4</v>
      </c>
      <c r="T33" s="46">
        <f t="shared" si="17"/>
        <v>1.5</v>
      </c>
      <c r="U33" s="48">
        <f t="shared" si="17"/>
        <v>2</v>
      </c>
      <c r="V33"/>
      <c r="W33"/>
      <c r="X33" s="194"/>
      <c r="Y33" s="291"/>
      <c r="Z33" s="291"/>
      <c r="AA33" s="291"/>
      <c r="AB33" s="291"/>
      <c r="AC33" s="291"/>
      <c r="AD33" s="169"/>
      <c r="AE33" s="170"/>
      <c r="AF33"/>
    </row>
    <row r="34" spans="1:32" s="42" customFormat="1" ht="16.5" thickBot="1">
      <c r="A34" s="516" t="s">
        <v>104</v>
      </c>
      <c r="B34" s="517"/>
      <c r="C34" s="517"/>
      <c r="D34" s="517"/>
      <c r="E34" s="517"/>
      <c r="F34" s="517"/>
      <c r="G34" s="517"/>
      <c r="H34" s="517"/>
      <c r="I34" s="517"/>
      <c r="J34" s="517"/>
      <c r="K34" s="517"/>
      <c r="L34" s="517"/>
      <c r="M34" s="517"/>
      <c r="N34" s="517"/>
      <c r="O34" s="517"/>
      <c r="P34" s="517"/>
      <c r="Q34" s="517"/>
      <c r="R34" s="517"/>
      <c r="S34" s="517"/>
      <c r="T34" s="517"/>
      <c r="U34" s="518"/>
      <c r="V34" s="61"/>
      <c r="W34" s="61"/>
      <c r="X34" s="194"/>
      <c r="Y34" s="291"/>
      <c r="Z34" s="291"/>
      <c r="AA34" s="291"/>
      <c r="AB34" s="291"/>
      <c r="AC34" s="291"/>
      <c r="AD34" s="169"/>
      <c r="AE34" s="170"/>
      <c r="AF34"/>
    </row>
    <row r="35" spans="1:32" s="42" customFormat="1" ht="16.5" thickBot="1">
      <c r="A35" s="519" t="s">
        <v>105</v>
      </c>
      <c r="B35" s="520"/>
      <c r="C35" s="520"/>
      <c r="D35" s="520"/>
      <c r="E35" s="520"/>
      <c r="F35" s="520"/>
      <c r="G35" s="520"/>
      <c r="H35" s="520"/>
      <c r="I35" s="520"/>
      <c r="J35" s="520"/>
      <c r="K35" s="520"/>
      <c r="L35" s="520"/>
      <c r="M35" s="520"/>
      <c r="N35" s="520"/>
      <c r="O35" s="520"/>
      <c r="P35" s="520"/>
      <c r="Q35" s="520"/>
      <c r="R35" s="520"/>
      <c r="S35" s="520"/>
      <c r="T35" s="520"/>
      <c r="U35" s="521"/>
      <c r="V35" s="61"/>
      <c r="W35" s="61"/>
      <c r="X35" s="194"/>
      <c r="Y35" s="291"/>
      <c r="Z35" s="291"/>
      <c r="AA35" s="291"/>
      <c r="AB35" s="291"/>
      <c r="AC35" s="291"/>
      <c r="AD35" s="169"/>
      <c r="AE35" s="170"/>
      <c r="AF35"/>
    </row>
    <row r="36" spans="1:32" s="42" customFormat="1" ht="15.75">
      <c r="A36" s="283" t="s">
        <v>106</v>
      </c>
      <c r="B36" s="284" t="s">
        <v>215</v>
      </c>
      <c r="C36" s="285">
        <v>1</v>
      </c>
      <c r="D36" s="285"/>
      <c r="E36" s="276"/>
      <c r="F36" s="286"/>
      <c r="G36" s="310">
        <v>4</v>
      </c>
      <c r="H36" s="207">
        <f>G36*30</f>
        <v>120</v>
      </c>
      <c r="I36" s="208">
        <f t="shared" ref="I36:I42" si="18">SUM(J36:L36)</f>
        <v>44</v>
      </c>
      <c r="J36" s="275">
        <v>30</v>
      </c>
      <c r="K36" s="275"/>
      <c r="L36" s="287">
        <v>14</v>
      </c>
      <c r="M36" s="209">
        <f>H36-I36</f>
        <v>76</v>
      </c>
      <c r="N36" s="207">
        <v>3</v>
      </c>
      <c r="O36" s="275"/>
      <c r="P36" s="289"/>
      <c r="Q36" s="289"/>
      <c r="R36" s="288"/>
      <c r="S36" s="288"/>
      <c r="T36" s="289"/>
      <c r="U36" s="290"/>
      <c r="V36" s="61">
        <f>I36/H36</f>
        <v>0.36666666666666664</v>
      </c>
      <c r="W36" s="61" t="str">
        <f>IF(V36&gt;50%,V36,"")</f>
        <v/>
      </c>
      <c r="X36" s="301">
        <v>4</v>
      </c>
      <c r="Y36" s="292"/>
      <c r="Z36" s="291"/>
      <c r="AA36" s="291"/>
      <c r="AB36" s="291"/>
      <c r="AC36" s="291"/>
      <c r="AD36" s="169"/>
      <c r="AE36" s="170"/>
      <c r="AF36"/>
    </row>
    <row r="37" spans="1:32" s="42" customFormat="1" ht="15.75">
      <c r="A37" s="274" t="s">
        <v>107</v>
      </c>
      <c r="B37" s="281" t="s">
        <v>216</v>
      </c>
      <c r="C37" s="172"/>
      <c r="D37" s="172">
        <v>1</v>
      </c>
      <c r="E37" s="172"/>
      <c r="F37" s="204"/>
      <c r="G37" s="311">
        <v>4</v>
      </c>
      <c r="H37" s="174">
        <f>G37*30</f>
        <v>120</v>
      </c>
      <c r="I37" s="200">
        <f t="shared" si="18"/>
        <v>44</v>
      </c>
      <c r="J37" s="201">
        <v>30</v>
      </c>
      <c r="K37" s="173"/>
      <c r="L37" s="176">
        <v>14</v>
      </c>
      <c r="M37" s="203">
        <f>H37-I37</f>
        <v>76</v>
      </c>
      <c r="N37" s="175">
        <v>3</v>
      </c>
      <c r="O37" s="173"/>
      <c r="P37" s="118"/>
      <c r="Q37" s="118"/>
      <c r="R37" s="89"/>
      <c r="S37" s="89"/>
      <c r="T37" s="118"/>
      <c r="U37" s="119"/>
      <c r="V37" s="61">
        <f>I37/H37</f>
        <v>0.36666666666666664</v>
      </c>
      <c r="W37" s="61" t="str">
        <f>IF(V37&gt;50%,V37,"")</f>
        <v/>
      </c>
      <c r="X37" s="301">
        <v>4</v>
      </c>
      <c r="Y37" s="292"/>
      <c r="Z37" s="291"/>
      <c r="AA37" s="291"/>
      <c r="AB37" s="291"/>
      <c r="AC37" s="291"/>
      <c r="AD37" s="169"/>
      <c r="AE37" s="170"/>
      <c r="AF37"/>
    </row>
    <row r="38" spans="1:32" s="42" customFormat="1" ht="15.75">
      <c r="A38" s="274" t="s">
        <v>109</v>
      </c>
      <c r="B38" s="281" t="s">
        <v>217</v>
      </c>
      <c r="C38" s="172">
        <v>1</v>
      </c>
      <c r="D38" s="172"/>
      <c r="E38" s="172"/>
      <c r="F38" s="204"/>
      <c r="G38" s="311">
        <v>4</v>
      </c>
      <c r="H38" s="174">
        <f>G38*30</f>
        <v>120</v>
      </c>
      <c r="I38" s="200">
        <f t="shared" si="18"/>
        <v>44</v>
      </c>
      <c r="J38" s="173">
        <v>30</v>
      </c>
      <c r="K38" s="173"/>
      <c r="L38" s="176">
        <v>14</v>
      </c>
      <c r="M38" s="203">
        <f>H38-I38</f>
        <v>76</v>
      </c>
      <c r="N38" s="175">
        <v>3</v>
      </c>
      <c r="O38" s="173"/>
      <c r="P38" s="118"/>
      <c r="Q38" s="118"/>
      <c r="R38" s="89"/>
      <c r="S38" s="89"/>
      <c r="T38" s="118"/>
      <c r="U38" s="119"/>
      <c r="V38" s="61">
        <f>I38/H38</f>
        <v>0.36666666666666664</v>
      </c>
      <c r="W38" s="61" t="str">
        <f>IF(V38&gt;50%,V38,"")</f>
        <v/>
      </c>
      <c r="X38" s="301">
        <v>4</v>
      </c>
      <c r="Y38" s="292"/>
      <c r="Z38" s="291"/>
      <c r="AA38" s="291"/>
      <c r="AB38" s="291"/>
      <c r="AC38" s="291"/>
      <c r="AD38" s="169"/>
      <c r="AE38" s="170"/>
      <c r="AF38"/>
    </row>
    <row r="39" spans="1:32" s="42" customFormat="1" ht="15.75">
      <c r="A39" s="274" t="s">
        <v>110</v>
      </c>
      <c r="B39" s="282" t="s">
        <v>218</v>
      </c>
      <c r="C39" s="172"/>
      <c r="D39" s="172">
        <v>1.2</v>
      </c>
      <c r="E39" s="198"/>
      <c r="F39" s="199"/>
      <c r="G39" s="311">
        <v>4</v>
      </c>
      <c r="H39" s="174">
        <f>G39*30</f>
        <v>120</v>
      </c>
      <c r="I39" s="200">
        <f t="shared" si="18"/>
        <v>52</v>
      </c>
      <c r="J39" s="201">
        <v>30</v>
      </c>
      <c r="K39" s="201"/>
      <c r="L39" s="202">
        <v>22</v>
      </c>
      <c r="M39" s="203">
        <f>H39-I39</f>
        <v>68</v>
      </c>
      <c r="N39" s="174">
        <v>1</v>
      </c>
      <c r="O39" s="201">
        <v>2</v>
      </c>
      <c r="P39" s="118"/>
      <c r="Q39" s="118"/>
      <c r="R39" s="89"/>
      <c r="S39" s="89"/>
      <c r="T39" s="118"/>
      <c r="U39" s="119"/>
      <c r="V39" s="61">
        <f>I39/H39</f>
        <v>0.43333333333333335</v>
      </c>
      <c r="W39" s="61" t="str">
        <f>IF(V39&gt;50%,V39,"")</f>
        <v/>
      </c>
      <c r="X39" s="301">
        <v>3</v>
      </c>
      <c r="Y39" s="292">
        <v>1</v>
      </c>
      <c r="Z39" s="291"/>
      <c r="AA39" s="291"/>
      <c r="AB39" s="291"/>
      <c r="AC39" s="291"/>
      <c r="AD39" s="169"/>
      <c r="AE39" s="170"/>
      <c r="AF39"/>
    </row>
    <row r="40" spans="1:32" s="42" customFormat="1" ht="15.75">
      <c r="A40" s="274" t="s">
        <v>111</v>
      </c>
      <c r="B40" s="282" t="s">
        <v>219</v>
      </c>
      <c r="C40" s="172">
        <v>3</v>
      </c>
      <c r="D40" s="172">
        <v>2</v>
      </c>
      <c r="E40" s="198"/>
      <c r="F40" s="199"/>
      <c r="G40" s="311">
        <v>5</v>
      </c>
      <c r="H40" s="174">
        <f t="shared" ref="H40:H57" si="19">G40*30</f>
        <v>150</v>
      </c>
      <c r="I40" s="200">
        <f t="shared" si="18"/>
        <v>60</v>
      </c>
      <c r="J40" s="201">
        <v>30</v>
      </c>
      <c r="K40" s="201"/>
      <c r="L40" s="202">
        <v>30</v>
      </c>
      <c r="M40" s="203">
        <f t="shared" ref="M40:M57" si="20">H40-I40</f>
        <v>90</v>
      </c>
      <c r="N40" s="174"/>
      <c r="O40" s="201">
        <v>2</v>
      </c>
      <c r="P40" s="118">
        <v>2</v>
      </c>
      <c r="Q40" s="118"/>
      <c r="R40" s="89"/>
      <c r="S40" s="89"/>
      <c r="T40" s="118"/>
      <c r="U40" s="119"/>
      <c r="V40" s="61">
        <f t="shared" ref="V40:V43" si="21">I40/H40</f>
        <v>0.4</v>
      </c>
      <c r="W40" s="61" t="str">
        <f t="shared" ref="W40:W43" si="22">IF(V40&gt;50%,V40,"")</f>
        <v/>
      </c>
      <c r="X40" s="194"/>
      <c r="Y40" s="292">
        <v>1</v>
      </c>
      <c r="Z40" s="292">
        <v>4</v>
      </c>
      <c r="AA40" s="292"/>
      <c r="AB40" s="292"/>
      <c r="AC40" s="292"/>
      <c r="AD40" s="293"/>
      <c r="AE40" s="294"/>
      <c r="AF40"/>
    </row>
    <row r="41" spans="1:32" s="42" customFormat="1" ht="16.5" customHeight="1">
      <c r="A41" s="274" t="s">
        <v>112</v>
      </c>
      <c r="B41" s="281" t="s">
        <v>220</v>
      </c>
      <c r="C41" s="172">
        <v>3</v>
      </c>
      <c r="D41" s="172">
        <v>2</v>
      </c>
      <c r="E41" s="198"/>
      <c r="F41" s="199"/>
      <c r="G41" s="311">
        <v>5</v>
      </c>
      <c r="H41" s="174">
        <f>G41*30</f>
        <v>150</v>
      </c>
      <c r="I41" s="200">
        <f t="shared" si="18"/>
        <v>60</v>
      </c>
      <c r="J41" s="201">
        <v>30</v>
      </c>
      <c r="K41" s="201"/>
      <c r="L41" s="202">
        <v>30</v>
      </c>
      <c r="M41" s="203">
        <f>H41-I41</f>
        <v>90</v>
      </c>
      <c r="N41" s="174"/>
      <c r="O41" s="201">
        <v>2</v>
      </c>
      <c r="P41" s="118">
        <v>2</v>
      </c>
      <c r="Q41" s="118"/>
      <c r="R41" s="89"/>
      <c r="S41" s="89"/>
      <c r="T41" s="118"/>
      <c r="U41" s="119"/>
      <c r="V41" s="61">
        <f>I41/H41</f>
        <v>0.4</v>
      </c>
      <c r="W41" s="61" t="str">
        <f>IF(V41&gt;50%,V41,"")</f>
        <v/>
      </c>
      <c r="X41" s="194"/>
      <c r="Y41" s="292">
        <v>2</v>
      </c>
      <c r="Z41" s="292">
        <v>3</v>
      </c>
      <c r="AA41" s="292"/>
      <c r="AB41" s="292"/>
      <c r="AC41" s="292"/>
      <c r="AD41" s="293"/>
      <c r="AE41" s="294"/>
      <c r="AF41"/>
    </row>
    <row r="42" spans="1:32" s="42" customFormat="1" ht="15.75">
      <c r="A42" s="274" t="s">
        <v>113</v>
      </c>
      <c r="B42" s="281" t="s">
        <v>122</v>
      </c>
      <c r="C42" s="172">
        <v>3</v>
      </c>
      <c r="D42" s="172"/>
      <c r="E42" s="198"/>
      <c r="F42" s="199"/>
      <c r="G42" s="311">
        <v>4</v>
      </c>
      <c r="H42" s="174">
        <f>G42*30</f>
        <v>120</v>
      </c>
      <c r="I42" s="200">
        <f t="shared" si="18"/>
        <v>52</v>
      </c>
      <c r="J42" s="201">
        <v>30</v>
      </c>
      <c r="K42" s="201"/>
      <c r="L42" s="202">
        <v>22</v>
      </c>
      <c r="M42" s="203">
        <f>H42-I42</f>
        <v>68</v>
      </c>
      <c r="N42" s="174"/>
      <c r="O42" s="201"/>
      <c r="P42" s="116">
        <v>3.5</v>
      </c>
      <c r="Q42" s="118"/>
      <c r="R42" s="89"/>
      <c r="S42" s="89"/>
      <c r="T42" s="118"/>
      <c r="U42" s="119"/>
      <c r="V42" s="61">
        <f>I42/H42</f>
        <v>0.43333333333333335</v>
      </c>
      <c r="W42" s="61" t="str">
        <f>IF(V42&gt;50%,V42,"")</f>
        <v/>
      </c>
      <c r="X42" s="194"/>
      <c r="Y42" s="292"/>
      <c r="Z42" s="292">
        <v>4</v>
      </c>
      <c r="AA42" s="292"/>
      <c r="AB42" s="292"/>
      <c r="AC42" s="292"/>
      <c r="AD42" s="293"/>
      <c r="AE42" s="294"/>
      <c r="AF42"/>
    </row>
    <row r="43" spans="1:32" s="42" customFormat="1" ht="31.5">
      <c r="A43" s="274" t="s">
        <v>114</v>
      </c>
      <c r="B43" s="281" t="s">
        <v>226</v>
      </c>
      <c r="C43" s="172">
        <v>4</v>
      </c>
      <c r="D43" s="172">
        <v>3</v>
      </c>
      <c r="E43" s="198"/>
      <c r="F43" s="199" t="s">
        <v>225</v>
      </c>
      <c r="G43" s="311">
        <v>5</v>
      </c>
      <c r="H43" s="174">
        <f t="shared" si="19"/>
        <v>150</v>
      </c>
      <c r="I43" s="200">
        <f t="shared" ref="I43" si="23">SUM(J43:L43)</f>
        <v>60</v>
      </c>
      <c r="J43" s="201">
        <v>30</v>
      </c>
      <c r="K43" s="201"/>
      <c r="L43" s="202">
        <v>30</v>
      </c>
      <c r="M43" s="203">
        <f t="shared" si="20"/>
        <v>90</v>
      </c>
      <c r="N43" s="174"/>
      <c r="O43" s="201"/>
      <c r="P43" s="118">
        <v>2</v>
      </c>
      <c r="Q43" s="118">
        <v>2</v>
      </c>
      <c r="R43" s="89"/>
      <c r="S43" s="89"/>
      <c r="T43" s="118"/>
      <c r="U43" s="119"/>
      <c r="V43" s="61">
        <f t="shared" si="21"/>
        <v>0.4</v>
      </c>
      <c r="W43" s="61" t="str">
        <f t="shared" si="22"/>
        <v/>
      </c>
      <c r="X43" s="194"/>
      <c r="Y43" s="292"/>
      <c r="Z43" s="292">
        <v>3</v>
      </c>
      <c r="AA43" s="292">
        <v>2</v>
      </c>
      <c r="AB43" s="292"/>
      <c r="AC43" s="292"/>
      <c r="AD43" s="293"/>
      <c r="AE43" s="294"/>
      <c r="AF43"/>
    </row>
    <row r="44" spans="1:32" s="42" customFormat="1" ht="15.75">
      <c r="A44" s="274" t="s">
        <v>115</v>
      </c>
      <c r="B44" s="281" t="s">
        <v>148</v>
      </c>
      <c r="C44" s="172">
        <v>4</v>
      </c>
      <c r="D44" s="172">
        <v>3</v>
      </c>
      <c r="E44" s="198"/>
      <c r="F44" s="199" t="s">
        <v>225</v>
      </c>
      <c r="G44" s="311">
        <v>5</v>
      </c>
      <c r="H44" s="174">
        <f t="shared" ref="H44:H52" si="24">G44*30</f>
        <v>150</v>
      </c>
      <c r="I44" s="200">
        <f>SUM(J44:L44)</f>
        <v>68</v>
      </c>
      <c r="J44" s="201">
        <v>38</v>
      </c>
      <c r="K44" s="201"/>
      <c r="L44" s="202">
        <v>30</v>
      </c>
      <c r="M44" s="203">
        <f t="shared" ref="M44:M52" si="25">H44-I44</f>
        <v>82</v>
      </c>
      <c r="N44" s="174"/>
      <c r="O44" s="201"/>
      <c r="P44" s="116">
        <v>2</v>
      </c>
      <c r="Q44" s="116">
        <v>2.5</v>
      </c>
      <c r="R44" s="89"/>
      <c r="S44" s="89"/>
      <c r="T44" s="116"/>
      <c r="U44" s="117"/>
      <c r="V44" s="61">
        <f t="shared" ref="V44:V52" si="26">I44/H44</f>
        <v>0.45333333333333331</v>
      </c>
      <c r="W44" s="61" t="str">
        <f t="shared" ref="W44:W52" si="27">IF(V44&gt;50%,V44,"")</f>
        <v/>
      </c>
      <c r="X44" s="194"/>
      <c r="Y44" s="292"/>
      <c r="Z44" s="292">
        <v>3</v>
      </c>
      <c r="AA44" s="292">
        <v>2</v>
      </c>
      <c r="AB44" s="292"/>
      <c r="AC44" s="292"/>
      <c r="AD44" s="293"/>
      <c r="AE44" s="294"/>
      <c r="AF44"/>
    </row>
    <row r="45" spans="1:32" s="42" customFormat="1" ht="31.5">
      <c r="A45" s="274" t="s">
        <v>116</v>
      </c>
      <c r="B45" s="281" t="s">
        <v>227</v>
      </c>
      <c r="C45" s="172">
        <v>4</v>
      </c>
      <c r="D45" s="172">
        <v>3</v>
      </c>
      <c r="E45" s="198"/>
      <c r="F45" s="199" t="s">
        <v>225</v>
      </c>
      <c r="G45" s="311">
        <v>5</v>
      </c>
      <c r="H45" s="174">
        <f t="shared" si="24"/>
        <v>150</v>
      </c>
      <c r="I45" s="200">
        <f>SUM(J45:L45)</f>
        <v>68</v>
      </c>
      <c r="J45" s="201">
        <v>38</v>
      </c>
      <c r="K45" s="201"/>
      <c r="L45" s="202">
        <v>30</v>
      </c>
      <c r="M45" s="203">
        <f t="shared" si="25"/>
        <v>82</v>
      </c>
      <c r="N45" s="174"/>
      <c r="O45" s="201"/>
      <c r="P45" s="318">
        <v>2.5</v>
      </c>
      <c r="Q45" s="116">
        <v>2</v>
      </c>
      <c r="R45" s="89"/>
      <c r="S45" s="89"/>
      <c r="T45" s="116"/>
      <c r="U45" s="117"/>
      <c r="V45" s="61">
        <f t="shared" si="26"/>
        <v>0.45333333333333331</v>
      </c>
      <c r="W45" s="61" t="str">
        <f t="shared" si="27"/>
        <v/>
      </c>
      <c r="X45" s="194"/>
      <c r="Y45" s="292"/>
      <c r="Z45" s="308">
        <v>2</v>
      </c>
      <c r="AA45" s="292">
        <v>3</v>
      </c>
      <c r="AB45" s="292"/>
      <c r="AC45" s="292"/>
      <c r="AD45" s="293"/>
      <c r="AE45" s="294"/>
      <c r="AF45"/>
    </row>
    <row r="46" spans="1:32" s="42" customFormat="1" ht="15.75">
      <c r="A46" s="274" t="s">
        <v>117</v>
      </c>
      <c r="B46" s="281" t="s">
        <v>221</v>
      </c>
      <c r="C46" s="172"/>
      <c r="D46" s="172">
        <v>4</v>
      </c>
      <c r="E46" s="198"/>
      <c r="F46" s="199"/>
      <c r="G46" s="311">
        <v>4</v>
      </c>
      <c r="H46" s="174">
        <f t="shared" si="24"/>
        <v>120</v>
      </c>
      <c r="I46" s="200">
        <f>SUM(J46:L46)</f>
        <v>44</v>
      </c>
      <c r="J46" s="201">
        <v>30</v>
      </c>
      <c r="K46" s="201"/>
      <c r="L46" s="202">
        <v>14</v>
      </c>
      <c r="M46" s="203">
        <f t="shared" si="25"/>
        <v>76</v>
      </c>
      <c r="N46" s="174"/>
      <c r="O46" s="201"/>
      <c r="P46" s="118"/>
      <c r="Q46" s="118">
        <v>3</v>
      </c>
      <c r="R46" s="112"/>
      <c r="S46" s="89"/>
      <c r="T46" s="118"/>
      <c r="U46" s="119"/>
      <c r="V46" s="100">
        <f t="shared" si="26"/>
        <v>0.36666666666666664</v>
      </c>
      <c r="W46" s="61" t="str">
        <f t="shared" si="27"/>
        <v/>
      </c>
      <c r="X46" s="194"/>
      <c r="Y46" s="292"/>
      <c r="Z46" s="292"/>
      <c r="AA46" s="308">
        <v>4</v>
      </c>
      <c r="AB46" s="308"/>
      <c r="AC46" s="292"/>
      <c r="AD46" s="293"/>
      <c r="AE46" s="294"/>
      <c r="AF46"/>
    </row>
    <row r="47" spans="1:32" s="42" customFormat="1" ht="15.75">
      <c r="A47" s="274" t="s">
        <v>118</v>
      </c>
      <c r="B47" s="281" t="s">
        <v>101</v>
      </c>
      <c r="C47" s="172">
        <v>5</v>
      </c>
      <c r="D47" s="172">
        <v>4</v>
      </c>
      <c r="E47" s="198"/>
      <c r="F47" s="199"/>
      <c r="G47" s="311">
        <v>6</v>
      </c>
      <c r="H47" s="174">
        <f t="shared" si="24"/>
        <v>180</v>
      </c>
      <c r="I47" s="200">
        <f>SUM(J47:L47)</f>
        <v>60</v>
      </c>
      <c r="J47" s="201">
        <v>30</v>
      </c>
      <c r="K47" s="201"/>
      <c r="L47" s="202">
        <v>30</v>
      </c>
      <c r="M47" s="203">
        <f t="shared" si="25"/>
        <v>120</v>
      </c>
      <c r="N47" s="174"/>
      <c r="O47" s="201"/>
      <c r="P47" s="116"/>
      <c r="Q47" s="116">
        <v>2</v>
      </c>
      <c r="R47" s="89">
        <v>2</v>
      </c>
      <c r="S47" s="89"/>
      <c r="T47" s="116"/>
      <c r="U47" s="117"/>
      <c r="V47" s="61">
        <f t="shared" si="26"/>
        <v>0.33333333333333331</v>
      </c>
      <c r="W47" s="61" t="str">
        <f t="shared" si="27"/>
        <v/>
      </c>
      <c r="X47" s="194"/>
      <c r="Y47" s="292"/>
      <c r="Z47" s="292"/>
      <c r="AA47" s="308">
        <v>3</v>
      </c>
      <c r="AB47" s="308">
        <v>3</v>
      </c>
      <c r="AC47" s="292"/>
      <c r="AD47" s="293"/>
      <c r="AE47" s="294"/>
      <c r="AF47"/>
    </row>
    <row r="48" spans="1:32" s="42" customFormat="1" ht="15.75">
      <c r="A48" s="274" t="s">
        <v>119</v>
      </c>
      <c r="B48" s="281" t="s">
        <v>158</v>
      </c>
      <c r="C48" s="172">
        <v>6</v>
      </c>
      <c r="D48" s="172">
        <v>5</v>
      </c>
      <c r="E48" s="198"/>
      <c r="F48" s="199"/>
      <c r="G48" s="311">
        <v>5</v>
      </c>
      <c r="H48" s="174">
        <f t="shared" si="24"/>
        <v>150</v>
      </c>
      <c r="I48" s="200">
        <f>SUM(J48:L48)</f>
        <v>74</v>
      </c>
      <c r="J48" s="201">
        <v>44</v>
      </c>
      <c r="K48" s="201"/>
      <c r="L48" s="202">
        <v>30</v>
      </c>
      <c r="M48" s="203">
        <f t="shared" si="25"/>
        <v>76</v>
      </c>
      <c r="N48" s="174"/>
      <c r="O48" s="201"/>
      <c r="P48" s="118"/>
      <c r="Q48" s="118"/>
      <c r="R48" s="89">
        <v>2</v>
      </c>
      <c r="S48" s="89">
        <v>3</v>
      </c>
      <c r="T48" s="118"/>
      <c r="U48" s="119"/>
      <c r="V48" s="61">
        <f t="shared" si="26"/>
        <v>0.49333333333333335</v>
      </c>
      <c r="W48" s="61" t="str">
        <f t="shared" si="27"/>
        <v/>
      </c>
      <c r="X48" s="194"/>
      <c r="Y48" s="292"/>
      <c r="Z48" s="292"/>
      <c r="AA48" s="292"/>
      <c r="AB48" s="292">
        <v>3</v>
      </c>
      <c r="AC48" s="292">
        <v>2</v>
      </c>
      <c r="AD48" s="293"/>
      <c r="AE48" s="294"/>
      <c r="AF48"/>
    </row>
    <row r="49" spans="1:32" s="42" customFormat="1" ht="15.75">
      <c r="A49" s="274" t="s">
        <v>120</v>
      </c>
      <c r="B49" s="281" t="s">
        <v>222</v>
      </c>
      <c r="C49" s="206" t="s">
        <v>152</v>
      </c>
      <c r="D49" s="172">
        <v>5.7</v>
      </c>
      <c r="E49" s="198"/>
      <c r="F49" s="199">
        <v>8</v>
      </c>
      <c r="G49" s="311">
        <v>20</v>
      </c>
      <c r="H49" s="174">
        <f t="shared" si="24"/>
        <v>600</v>
      </c>
      <c r="I49" s="200">
        <f t="shared" ref="I49" si="28">SUM(J49:L49)</f>
        <v>254</v>
      </c>
      <c r="J49" s="201">
        <v>110</v>
      </c>
      <c r="K49" s="201">
        <v>58</v>
      </c>
      <c r="L49" s="202">
        <v>86</v>
      </c>
      <c r="M49" s="203">
        <f t="shared" si="25"/>
        <v>346</v>
      </c>
      <c r="N49" s="174"/>
      <c r="O49" s="201"/>
      <c r="P49" s="116"/>
      <c r="Q49" s="116"/>
      <c r="R49" s="89">
        <v>3</v>
      </c>
      <c r="S49" s="89">
        <v>6</v>
      </c>
      <c r="T49" s="318">
        <v>2.5</v>
      </c>
      <c r="U49" s="117">
        <v>6</v>
      </c>
      <c r="V49" s="61">
        <f t="shared" si="26"/>
        <v>0.42333333333333334</v>
      </c>
      <c r="W49" s="61" t="str">
        <f t="shared" si="27"/>
        <v/>
      </c>
      <c r="X49" s="194"/>
      <c r="Y49" s="292"/>
      <c r="Z49" s="292"/>
      <c r="AA49" s="292"/>
      <c r="AB49" s="292">
        <v>6</v>
      </c>
      <c r="AC49" s="292">
        <v>7</v>
      </c>
      <c r="AD49" s="293">
        <v>2</v>
      </c>
      <c r="AE49" s="294">
        <v>5</v>
      </c>
      <c r="AF49"/>
    </row>
    <row r="50" spans="1:32" s="42" customFormat="1" ht="15.75">
      <c r="A50" s="274" t="s">
        <v>121</v>
      </c>
      <c r="B50" s="281" t="s">
        <v>223</v>
      </c>
      <c r="C50" s="172"/>
      <c r="D50" s="172">
        <v>6</v>
      </c>
      <c r="E50" s="198"/>
      <c r="F50" s="199"/>
      <c r="G50" s="311">
        <v>5</v>
      </c>
      <c r="H50" s="174">
        <f t="shared" si="24"/>
        <v>150</v>
      </c>
      <c r="I50" s="200">
        <f>SUM(J50:L50)</f>
        <v>52</v>
      </c>
      <c r="J50" s="201">
        <v>30</v>
      </c>
      <c r="K50" s="201"/>
      <c r="L50" s="202">
        <v>22</v>
      </c>
      <c r="M50" s="203">
        <f t="shared" si="25"/>
        <v>98</v>
      </c>
      <c r="N50" s="174"/>
      <c r="O50" s="201"/>
      <c r="P50" s="116"/>
      <c r="Q50" s="116"/>
      <c r="R50" s="89"/>
      <c r="S50" s="278">
        <v>3.5</v>
      </c>
      <c r="T50" s="116"/>
      <c r="U50" s="117"/>
      <c r="V50" s="100">
        <f t="shared" si="26"/>
        <v>0.34666666666666668</v>
      </c>
      <c r="W50" s="61" t="str">
        <f t="shared" si="27"/>
        <v/>
      </c>
      <c r="X50" s="194"/>
      <c r="Y50" s="292"/>
      <c r="Z50" s="292"/>
      <c r="AA50" s="292"/>
      <c r="AB50" s="292"/>
      <c r="AC50" s="292">
        <v>5</v>
      </c>
      <c r="AD50" s="293"/>
      <c r="AE50" s="294"/>
      <c r="AF50"/>
    </row>
    <row r="51" spans="1:32" s="42" customFormat="1" ht="15.75">
      <c r="A51" s="274" t="s">
        <v>123</v>
      </c>
      <c r="B51" s="281" t="s">
        <v>224</v>
      </c>
      <c r="C51" s="172"/>
      <c r="D51" s="172">
        <v>7</v>
      </c>
      <c r="E51" s="198"/>
      <c r="F51" s="199"/>
      <c r="G51" s="311">
        <v>5</v>
      </c>
      <c r="H51" s="174">
        <f t="shared" si="24"/>
        <v>150</v>
      </c>
      <c r="I51" s="200">
        <f>SUM(J51:L51)</f>
        <v>52</v>
      </c>
      <c r="J51" s="201">
        <v>30</v>
      </c>
      <c r="K51" s="201"/>
      <c r="L51" s="202">
        <v>22</v>
      </c>
      <c r="M51" s="203">
        <f t="shared" si="25"/>
        <v>98</v>
      </c>
      <c r="N51" s="174"/>
      <c r="O51" s="201"/>
      <c r="P51" s="116"/>
      <c r="Q51" s="116"/>
      <c r="R51" s="89"/>
      <c r="S51" s="89"/>
      <c r="T51" s="116">
        <v>3.5</v>
      </c>
      <c r="U51" s="117"/>
      <c r="V51" s="100">
        <f t="shared" si="26"/>
        <v>0.34666666666666668</v>
      </c>
      <c r="W51" s="61" t="str">
        <f t="shared" si="27"/>
        <v/>
      </c>
      <c r="X51" s="194"/>
      <c r="Y51" s="292"/>
      <c r="Z51" s="292"/>
      <c r="AA51" s="307"/>
      <c r="AB51" s="292"/>
      <c r="AC51" s="307"/>
      <c r="AD51" s="292">
        <v>5</v>
      </c>
      <c r="AE51" s="294"/>
      <c r="AF51"/>
    </row>
    <row r="52" spans="1:32" s="42" customFormat="1" ht="15.75">
      <c r="A52" s="274" t="s">
        <v>124</v>
      </c>
      <c r="B52" s="281" t="s">
        <v>108</v>
      </c>
      <c r="C52" s="172"/>
      <c r="D52" s="172">
        <v>7</v>
      </c>
      <c r="E52" s="198"/>
      <c r="F52" s="199"/>
      <c r="G52" s="311">
        <v>5</v>
      </c>
      <c r="H52" s="174">
        <f t="shared" si="24"/>
        <v>150</v>
      </c>
      <c r="I52" s="200">
        <f>SUM(J52:L52)</f>
        <v>52</v>
      </c>
      <c r="J52" s="201">
        <v>30</v>
      </c>
      <c r="K52" s="201"/>
      <c r="L52" s="202">
        <v>22</v>
      </c>
      <c r="M52" s="203">
        <f t="shared" si="25"/>
        <v>98</v>
      </c>
      <c r="N52" s="174"/>
      <c r="O52" s="201"/>
      <c r="P52" s="118"/>
      <c r="Q52" s="118"/>
      <c r="R52" s="89"/>
      <c r="S52" s="89"/>
      <c r="T52" s="116">
        <v>3.5</v>
      </c>
      <c r="U52" s="119"/>
      <c r="V52" s="100">
        <f t="shared" si="26"/>
        <v>0.34666666666666668</v>
      </c>
      <c r="W52" s="61" t="str">
        <f t="shared" si="27"/>
        <v/>
      </c>
      <c r="X52" s="194"/>
      <c r="Y52" s="292"/>
      <c r="Z52" s="292"/>
      <c r="AA52" s="292"/>
      <c r="AB52" s="292"/>
      <c r="AC52" s="292"/>
      <c r="AD52" s="293">
        <v>5</v>
      </c>
      <c r="AE52" s="294"/>
      <c r="AF52"/>
    </row>
    <row r="53" spans="1:32" s="42" customFormat="1" ht="15.75">
      <c r="A53" s="87" t="s">
        <v>125</v>
      </c>
      <c r="B53" s="91" t="s">
        <v>126</v>
      </c>
      <c r="C53" s="210"/>
      <c r="D53" s="211">
        <v>2</v>
      </c>
      <c r="E53" s="211"/>
      <c r="F53" s="212"/>
      <c r="G53" s="213">
        <v>6</v>
      </c>
      <c r="H53" s="174">
        <f t="shared" si="19"/>
        <v>180</v>
      </c>
      <c r="I53" s="200"/>
      <c r="J53" s="200"/>
      <c r="K53" s="200"/>
      <c r="L53" s="214"/>
      <c r="M53" s="203">
        <f t="shared" si="20"/>
        <v>180</v>
      </c>
      <c r="N53" s="369"/>
      <c r="O53" s="86"/>
      <c r="P53" s="381"/>
      <c r="Q53" s="381"/>
      <c r="R53" s="353"/>
      <c r="S53" s="353"/>
      <c r="T53" s="381"/>
      <c r="U53" s="382"/>
      <c r="V53"/>
      <c r="W53"/>
      <c r="X53" s="194"/>
      <c r="Y53" s="292">
        <v>6</v>
      </c>
      <c r="Z53" s="292"/>
      <c r="AA53" s="292"/>
      <c r="AB53" s="292"/>
      <c r="AC53" s="292"/>
      <c r="AD53" s="293"/>
      <c r="AE53" s="294"/>
      <c r="AF53"/>
    </row>
    <row r="54" spans="1:32" s="42" customFormat="1" ht="15.75">
      <c r="A54" s="87" t="s">
        <v>127</v>
      </c>
      <c r="B54" s="91" t="s">
        <v>128</v>
      </c>
      <c r="C54" s="210"/>
      <c r="D54" s="211">
        <v>4</v>
      </c>
      <c r="E54" s="211"/>
      <c r="F54" s="212"/>
      <c r="G54" s="213">
        <v>6</v>
      </c>
      <c r="H54" s="174">
        <f t="shared" si="19"/>
        <v>180</v>
      </c>
      <c r="I54" s="200"/>
      <c r="J54" s="200"/>
      <c r="K54" s="200"/>
      <c r="L54" s="214"/>
      <c r="M54" s="203">
        <f t="shared" si="20"/>
        <v>180</v>
      </c>
      <c r="N54" s="370"/>
      <c r="O54" s="86"/>
      <c r="P54" s="381"/>
      <c r="Q54" s="381"/>
      <c r="R54" s="73"/>
      <c r="S54" s="73"/>
      <c r="T54" s="381"/>
      <c r="U54" s="382"/>
      <c r="V54"/>
      <c r="W54"/>
      <c r="X54" s="194"/>
      <c r="Y54" s="292"/>
      <c r="Z54" s="292"/>
      <c r="AA54" s="292">
        <v>6</v>
      </c>
      <c r="AB54" s="292"/>
      <c r="AC54" s="292"/>
      <c r="AD54" s="293"/>
      <c r="AE54" s="294"/>
      <c r="AF54"/>
    </row>
    <row r="55" spans="1:32" s="42" customFormat="1" ht="15.75">
      <c r="A55" s="87" t="s">
        <v>129</v>
      </c>
      <c r="B55" s="91" t="s">
        <v>130</v>
      </c>
      <c r="C55" s="210"/>
      <c r="D55" s="211">
        <v>6</v>
      </c>
      <c r="E55" s="211"/>
      <c r="F55" s="212"/>
      <c r="G55" s="213">
        <v>6</v>
      </c>
      <c r="H55" s="174">
        <f t="shared" si="19"/>
        <v>180</v>
      </c>
      <c r="I55" s="200"/>
      <c r="J55" s="200"/>
      <c r="K55" s="200"/>
      <c r="L55" s="214"/>
      <c r="M55" s="203">
        <f t="shared" si="20"/>
        <v>180</v>
      </c>
      <c r="N55" s="370"/>
      <c r="O55" s="86"/>
      <c r="P55" s="381"/>
      <c r="Q55" s="381"/>
      <c r="R55" s="73"/>
      <c r="S55" s="73"/>
      <c r="T55" s="381"/>
      <c r="U55" s="382"/>
      <c r="V55"/>
      <c r="W55"/>
      <c r="X55" s="194"/>
      <c r="Y55" s="292"/>
      <c r="Z55" s="292"/>
      <c r="AA55" s="292"/>
      <c r="AB55" s="292"/>
      <c r="AC55" s="292">
        <v>6</v>
      </c>
      <c r="AD55" s="293"/>
      <c r="AE55" s="294"/>
      <c r="AF55"/>
    </row>
    <row r="56" spans="1:32" s="42" customFormat="1" ht="15.75">
      <c r="A56" s="87" t="s">
        <v>131</v>
      </c>
      <c r="B56" s="91" t="s">
        <v>132</v>
      </c>
      <c r="C56" s="210"/>
      <c r="D56" s="211">
        <v>8</v>
      </c>
      <c r="E56" s="211"/>
      <c r="F56" s="212"/>
      <c r="G56" s="213">
        <v>6</v>
      </c>
      <c r="H56" s="174">
        <f t="shared" si="19"/>
        <v>180</v>
      </c>
      <c r="I56" s="200"/>
      <c r="J56" s="200"/>
      <c r="K56" s="200"/>
      <c r="L56" s="214"/>
      <c r="M56" s="203">
        <f t="shared" si="20"/>
        <v>180</v>
      </c>
      <c r="N56" s="370"/>
      <c r="O56" s="86"/>
      <c r="P56" s="381"/>
      <c r="Q56" s="381"/>
      <c r="R56" s="73"/>
      <c r="S56" s="73"/>
      <c r="T56" s="381"/>
      <c r="U56" s="382"/>
      <c r="V56"/>
      <c r="W56"/>
      <c r="X56" s="194"/>
      <c r="Y56" s="292"/>
      <c r="Z56" s="292"/>
      <c r="AA56" s="292"/>
      <c r="AB56" s="292"/>
      <c r="AC56" s="292"/>
      <c r="AD56" s="293"/>
      <c r="AE56" s="294">
        <v>6</v>
      </c>
      <c r="AF56"/>
    </row>
    <row r="57" spans="1:32" s="42" customFormat="1" ht="16.5" thickBot="1">
      <c r="A57" s="92"/>
      <c r="B57" s="360" t="s">
        <v>162</v>
      </c>
      <c r="C57" s="361">
        <v>8</v>
      </c>
      <c r="D57" s="261"/>
      <c r="E57" s="262"/>
      <c r="F57" s="263"/>
      <c r="G57" s="367">
        <v>2</v>
      </c>
      <c r="H57" s="215">
        <f t="shared" si="19"/>
        <v>60</v>
      </c>
      <c r="I57" s="216"/>
      <c r="J57" s="264"/>
      <c r="K57" s="264"/>
      <c r="L57" s="265"/>
      <c r="M57" s="217">
        <f t="shared" si="20"/>
        <v>60</v>
      </c>
      <c r="N57" s="371"/>
      <c r="O57" s="362"/>
      <c r="P57" s="383"/>
      <c r="Q57" s="383"/>
      <c r="R57" s="363"/>
      <c r="S57" s="363"/>
      <c r="T57" s="383"/>
      <c r="U57" s="384"/>
      <c r="V57"/>
      <c r="W57"/>
      <c r="X57" s="194"/>
      <c r="Y57" s="291"/>
      <c r="Z57" s="291"/>
      <c r="AA57" s="291"/>
      <c r="AB57" s="291"/>
      <c r="AC57" s="291"/>
      <c r="AD57" s="169"/>
      <c r="AE57" s="294">
        <v>2</v>
      </c>
      <c r="AF57"/>
    </row>
    <row r="58" spans="1:32" s="250" customFormat="1" ht="30">
      <c r="A58" s="358" t="s">
        <v>247</v>
      </c>
      <c r="B58" s="354" t="s">
        <v>248</v>
      </c>
      <c r="C58" s="355"/>
      <c r="D58" s="355"/>
      <c r="E58" s="355"/>
      <c r="F58" s="364"/>
      <c r="G58" s="366"/>
      <c r="H58" s="365"/>
      <c r="I58" s="357"/>
      <c r="J58" s="356"/>
      <c r="K58" s="356"/>
      <c r="L58" s="368"/>
      <c r="M58" s="372"/>
      <c r="N58" s="365"/>
      <c r="O58" s="356"/>
      <c r="P58" s="356"/>
      <c r="Q58" s="356"/>
      <c r="R58" s="356"/>
      <c r="S58" s="356"/>
      <c r="T58" s="356"/>
      <c r="U58" s="359"/>
      <c r="X58" s="342"/>
      <c r="Y58" s="343"/>
      <c r="Z58" s="343"/>
      <c r="AA58" s="343"/>
      <c r="AB58" s="343"/>
      <c r="AC58" s="343"/>
      <c r="AD58" s="344"/>
      <c r="AE58" s="345"/>
    </row>
    <row r="59" spans="1:32" s="53" customFormat="1" ht="16.5" thickBot="1">
      <c r="A59" s="522" t="s">
        <v>156</v>
      </c>
      <c r="B59" s="523"/>
      <c r="C59" s="346">
        <v>13</v>
      </c>
      <c r="D59" s="346">
        <v>20</v>
      </c>
      <c r="E59" s="346"/>
      <c r="F59" s="347">
        <v>2</v>
      </c>
      <c r="G59" s="348">
        <f t="shared" ref="G59:U59" si="29">SUM(G36:G57)</f>
        <v>121</v>
      </c>
      <c r="H59" s="349">
        <f t="shared" si="29"/>
        <v>3630</v>
      </c>
      <c r="I59" s="350">
        <f t="shared" si="29"/>
        <v>1140</v>
      </c>
      <c r="J59" s="350">
        <f t="shared" si="29"/>
        <v>620</v>
      </c>
      <c r="K59" s="350">
        <f t="shared" si="29"/>
        <v>58</v>
      </c>
      <c r="L59" s="351">
        <f t="shared" si="29"/>
        <v>462</v>
      </c>
      <c r="M59" s="348">
        <f t="shared" si="29"/>
        <v>2490</v>
      </c>
      <c r="N59" s="352">
        <f t="shared" si="29"/>
        <v>10</v>
      </c>
      <c r="O59" s="352">
        <f t="shared" si="29"/>
        <v>6</v>
      </c>
      <c r="P59" s="352">
        <f t="shared" si="29"/>
        <v>14</v>
      </c>
      <c r="Q59" s="352">
        <f t="shared" si="29"/>
        <v>11.5</v>
      </c>
      <c r="R59" s="352">
        <f t="shared" si="29"/>
        <v>7</v>
      </c>
      <c r="S59" s="352">
        <f t="shared" si="29"/>
        <v>12.5</v>
      </c>
      <c r="T59" s="352">
        <f t="shared" si="29"/>
        <v>9.5</v>
      </c>
      <c r="U59" s="351">
        <f t="shared" si="29"/>
        <v>6</v>
      </c>
      <c r="V59"/>
      <c r="W59"/>
      <c r="X59" s="194"/>
      <c r="Y59" s="291"/>
      <c r="Z59" s="291"/>
      <c r="AA59" s="291"/>
      <c r="AB59" s="291"/>
      <c r="AC59" s="291"/>
      <c r="AD59" s="169"/>
      <c r="AE59" s="170"/>
      <c r="AF59"/>
    </row>
    <row r="60" spans="1:32" s="42" customFormat="1" ht="15.75" thickBot="1">
      <c r="A60" s="502" t="s">
        <v>133</v>
      </c>
      <c r="B60" s="503"/>
      <c r="C60" s="503"/>
      <c r="D60" s="503"/>
      <c r="E60" s="503"/>
      <c r="F60" s="503"/>
      <c r="G60" s="503"/>
      <c r="H60" s="503"/>
      <c r="I60" s="503"/>
      <c r="J60" s="503"/>
      <c r="K60" s="503"/>
      <c r="L60" s="503"/>
      <c r="M60" s="503"/>
      <c r="N60" s="503"/>
      <c r="O60" s="503"/>
      <c r="P60" s="503"/>
      <c r="Q60" s="503"/>
      <c r="R60" s="503"/>
      <c r="S60" s="503"/>
      <c r="T60" s="503"/>
      <c r="U60" s="504"/>
      <c r="V60"/>
      <c r="W60"/>
      <c r="X60" s="194"/>
      <c r="Y60" s="291"/>
      <c r="Z60" s="291"/>
      <c r="AA60" s="291"/>
      <c r="AB60" s="291"/>
      <c r="AC60" s="291"/>
      <c r="AD60" s="169"/>
      <c r="AE60" s="170"/>
      <c r="AF60"/>
    </row>
    <row r="61" spans="1:32" s="42" customFormat="1" ht="16.5" thickBot="1">
      <c r="A61" s="130"/>
      <c r="B61" s="123" t="s">
        <v>157</v>
      </c>
      <c r="C61" s="131"/>
      <c r="D61" s="131">
        <v>8</v>
      </c>
      <c r="E61" s="131"/>
      <c r="F61" s="132"/>
      <c r="G61" s="133">
        <f t="shared" ref="G61:U61" si="30">SUM(G62:G69)</f>
        <v>40</v>
      </c>
      <c r="H61" s="134">
        <f t="shared" si="30"/>
        <v>1200</v>
      </c>
      <c r="I61" s="131">
        <f t="shared" si="30"/>
        <v>412</v>
      </c>
      <c r="J61" s="131">
        <f t="shared" si="30"/>
        <v>234</v>
      </c>
      <c r="K61" s="131">
        <f t="shared" si="30"/>
        <v>0</v>
      </c>
      <c r="L61" s="131">
        <f t="shared" si="30"/>
        <v>178</v>
      </c>
      <c r="M61" s="133">
        <f t="shared" si="30"/>
        <v>788</v>
      </c>
      <c r="N61" s="135">
        <f t="shared" si="30"/>
        <v>0</v>
      </c>
      <c r="O61" s="136">
        <f t="shared" si="30"/>
        <v>0</v>
      </c>
      <c r="P61" s="136">
        <f t="shared" si="30"/>
        <v>0</v>
      </c>
      <c r="Q61" s="136">
        <f t="shared" si="30"/>
        <v>3.5</v>
      </c>
      <c r="R61" s="136">
        <f t="shared" si="30"/>
        <v>0</v>
      </c>
      <c r="S61" s="136">
        <f t="shared" si="30"/>
        <v>3.5</v>
      </c>
      <c r="T61" s="136">
        <f t="shared" si="30"/>
        <v>9</v>
      </c>
      <c r="U61" s="137">
        <f t="shared" si="30"/>
        <v>12</v>
      </c>
      <c r="V61"/>
      <c r="W61"/>
      <c r="X61" s="194"/>
      <c r="Y61" s="291"/>
      <c r="Z61" s="291"/>
      <c r="AA61" s="291"/>
      <c r="AB61" s="291"/>
      <c r="AC61" s="291"/>
      <c r="AD61" s="169"/>
      <c r="AE61" s="170"/>
      <c r="AF61"/>
    </row>
    <row r="62" spans="1:32" s="42" customFormat="1" ht="15.75" customHeight="1">
      <c r="A62" s="218" t="s">
        <v>134</v>
      </c>
      <c r="B62" s="505" t="s">
        <v>181</v>
      </c>
      <c r="C62" s="219"/>
      <c r="D62" s="220">
        <v>4</v>
      </c>
      <c r="E62" s="219"/>
      <c r="F62" s="221"/>
      <c r="G62" s="222">
        <v>5</v>
      </c>
      <c r="H62" s="223">
        <f>G62*30</f>
        <v>150</v>
      </c>
      <c r="I62" s="224">
        <f>SUM(J62:L62)</f>
        <v>52</v>
      </c>
      <c r="J62" s="220">
        <v>30</v>
      </c>
      <c r="K62" s="220"/>
      <c r="L62" s="93">
        <v>22</v>
      </c>
      <c r="M62" s="88">
        <f t="shared" ref="M62:M69" si="31">H62-I62</f>
        <v>98</v>
      </c>
      <c r="N62" s="49"/>
      <c r="O62" s="51"/>
      <c r="P62" s="94"/>
      <c r="Q62" s="94">
        <v>3.5</v>
      </c>
      <c r="R62" s="120"/>
      <c r="S62" s="120"/>
      <c r="T62" s="116"/>
      <c r="U62" s="117"/>
      <c r="V62" s="61">
        <f t="shared" ref="V62:V69" si="32">I62/H62</f>
        <v>0.34666666666666668</v>
      </c>
      <c r="W62"/>
      <c r="X62" s="194"/>
      <c r="Y62" s="291"/>
      <c r="Z62" s="291"/>
      <c r="AA62" s="292">
        <v>5</v>
      </c>
      <c r="AB62" s="292"/>
      <c r="AC62" s="292"/>
      <c r="AD62" s="293"/>
      <c r="AE62" s="294"/>
      <c r="AF62"/>
    </row>
    <row r="63" spans="1:32" s="42" customFormat="1" ht="15.75">
      <c r="A63" s="225" t="s">
        <v>135</v>
      </c>
      <c r="B63" s="506"/>
      <c r="C63" s="226"/>
      <c r="D63" s="225">
        <v>6</v>
      </c>
      <c r="E63" s="226"/>
      <c r="F63" s="227"/>
      <c r="G63" s="228">
        <v>5</v>
      </c>
      <c r="H63" s="223">
        <f t="shared" ref="H63:H68" si="33">G63*30</f>
        <v>150</v>
      </c>
      <c r="I63" s="224">
        <f t="shared" ref="I63:I69" si="34">SUM(J63:L63)</f>
        <v>52</v>
      </c>
      <c r="J63" s="201">
        <v>30</v>
      </c>
      <c r="K63" s="201"/>
      <c r="L63" s="90">
        <v>22</v>
      </c>
      <c r="M63" s="88">
        <f t="shared" si="31"/>
        <v>98</v>
      </c>
      <c r="N63" s="50"/>
      <c r="O63" s="52"/>
      <c r="P63" s="70"/>
      <c r="Q63" s="70"/>
      <c r="R63" s="121"/>
      <c r="S63" s="278">
        <v>3.5</v>
      </c>
      <c r="T63" s="116"/>
      <c r="U63" s="117"/>
      <c r="V63" s="61">
        <f t="shared" si="32"/>
        <v>0.34666666666666668</v>
      </c>
      <c r="W63"/>
      <c r="X63" s="194"/>
      <c r="Y63" s="291"/>
      <c r="Z63" s="291"/>
      <c r="AA63" s="292"/>
      <c r="AB63" s="292"/>
      <c r="AC63" s="292">
        <v>5</v>
      </c>
      <c r="AD63" s="293"/>
      <c r="AE63" s="294"/>
      <c r="AF63"/>
    </row>
    <row r="64" spans="1:32" s="42" customFormat="1" ht="15.75">
      <c r="A64" s="225" t="s">
        <v>136</v>
      </c>
      <c r="B64" s="506"/>
      <c r="C64" s="226"/>
      <c r="D64" s="225">
        <v>7</v>
      </c>
      <c r="E64" s="226"/>
      <c r="F64" s="227"/>
      <c r="G64" s="228">
        <v>5</v>
      </c>
      <c r="H64" s="223">
        <f t="shared" si="33"/>
        <v>150</v>
      </c>
      <c r="I64" s="224">
        <f t="shared" si="34"/>
        <v>44</v>
      </c>
      <c r="J64" s="201">
        <v>30</v>
      </c>
      <c r="K64" s="225"/>
      <c r="L64" s="122">
        <v>14</v>
      </c>
      <c r="M64" s="88">
        <f t="shared" si="31"/>
        <v>106</v>
      </c>
      <c r="N64" s="50"/>
      <c r="O64" s="52"/>
      <c r="P64" s="70"/>
      <c r="Q64" s="70"/>
      <c r="R64" s="121"/>
      <c r="S64" s="121"/>
      <c r="T64" s="116">
        <v>3</v>
      </c>
      <c r="U64" s="117"/>
      <c r="V64" s="61">
        <f t="shared" si="32"/>
        <v>0.29333333333333333</v>
      </c>
      <c r="W64" s="61" t="str">
        <f t="shared" ref="W64:W70" si="35">IF(V64&gt;50%,V64,"")</f>
        <v/>
      </c>
      <c r="X64" s="194"/>
      <c r="Y64" s="291"/>
      <c r="Z64" s="291"/>
      <c r="AA64" s="292"/>
      <c r="AB64" s="292"/>
      <c r="AC64" s="292"/>
      <c r="AD64" s="293">
        <v>5</v>
      </c>
      <c r="AE64" s="294"/>
      <c r="AF64"/>
    </row>
    <row r="65" spans="1:32" s="42" customFormat="1" ht="15.75" customHeight="1">
      <c r="A65" s="225" t="s">
        <v>137</v>
      </c>
      <c r="B65" s="506"/>
      <c r="C65" s="226"/>
      <c r="D65" s="225">
        <v>7</v>
      </c>
      <c r="E65" s="226"/>
      <c r="F65" s="227"/>
      <c r="G65" s="228">
        <v>5</v>
      </c>
      <c r="H65" s="223">
        <f t="shared" si="33"/>
        <v>150</v>
      </c>
      <c r="I65" s="224">
        <f t="shared" si="34"/>
        <v>44</v>
      </c>
      <c r="J65" s="201">
        <v>30</v>
      </c>
      <c r="K65" s="225"/>
      <c r="L65" s="122">
        <v>14</v>
      </c>
      <c r="M65" s="88">
        <f t="shared" si="31"/>
        <v>106</v>
      </c>
      <c r="N65" s="50"/>
      <c r="O65" s="52"/>
      <c r="P65" s="70"/>
      <c r="Q65" s="70"/>
      <c r="R65" s="121"/>
      <c r="S65" s="121"/>
      <c r="T65" s="116">
        <v>3</v>
      </c>
      <c r="U65" s="117"/>
      <c r="V65" s="61">
        <f t="shared" si="32"/>
        <v>0.29333333333333333</v>
      </c>
      <c r="W65" s="61" t="str">
        <f t="shared" si="35"/>
        <v/>
      </c>
      <c r="X65" s="194"/>
      <c r="Y65" s="291"/>
      <c r="Z65" s="291"/>
      <c r="AA65" s="292"/>
      <c r="AB65" s="292"/>
      <c r="AC65" s="292"/>
      <c r="AD65" s="293">
        <v>5</v>
      </c>
      <c r="AE65" s="294"/>
      <c r="AF65"/>
    </row>
    <row r="66" spans="1:32" s="42" customFormat="1" ht="15.75">
      <c r="A66" s="225" t="s">
        <v>138</v>
      </c>
      <c r="B66" s="506"/>
      <c r="C66" s="226"/>
      <c r="D66" s="225">
        <v>7</v>
      </c>
      <c r="E66" s="226"/>
      <c r="F66" s="227"/>
      <c r="G66" s="228">
        <v>5</v>
      </c>
      <c r="H66" s="223">
        <f t="shared" si="33"/>
        <v>150</v>
      </c>
      <c r="I66" s="224">
        <f t="shared" si="34"/>
        <v>52</v>
      </c>
      <c r="J66" s="201">
        <v>30</v>
      </c>
      <c r="K66" s="225"/>
      <c r="L66" s="122">
        <v>22</v>
      </c>
      <c r="M66" s="88">
        <f t="shared" si="31"/>
        <v>98</v>
      </c>
      <c r="N66" s="50"/>
      <c r="O66" s="52"/>
      <c r="P66" s="70"/>
      <c r="Q66" s="70"/>
      <c r="R66" s="121"/>
      <c r="S66" s="121"/>
      <c r="T66" s="116">
        <v>3</v>
      </c>
      <c r="U66" s="117"/>
      <c r="V66" s="61">
        <f t="shared" si="32"/>
        <v>0.34666666666666668</v>
      </c>
      <c r="W66" s="61" t="str">
        <f t="shared" si="35"/>
        <v/>
      </c>
      <c r="X66" s="194"/>
      <c r="Y66" s="291"/>
      <c r="Z66" s="291"/>
      <c r="AA66" s="292"/>
      <c r="AB66" s="292"/>
      <c r="AC66" s="292"/>
      <c r="AD66" s="293">
        <v>5</v>
      </c>
      <c r="AE66" s="294"/>
      <c r="AF66"/>
    </row>
    <row r="67" spans="1:32" s="42" customFormat="1" ht="15.75">
      <c r="A67" s="225" t="s">
        <v>139</v>
      </c>
      <c r="B67" s="506"/>
      <c r="C67" s="226"/>
      <c r="D67" s="225">
        <v>8</v>
      </c>
      <c r="E67" s="226"/>
      <c r="F67" s="227"/>
      <c r="G67" s="228">
        <v>5</v>
      </c>
      <c r="H67" s="223">
        <f>G67*30</f>
        <v>150</v>
      </c>
      <c r="I67" s="224">
        <f>SUM(J67:L67)</f>
        <v>56</v>
      </c>
      <c r="J67" s="225">
        <v>28</v>
      </c>
      <c r="K67" s="225"/>
      <c r="L67" s="122">
        <v>28</v>
      </c>
      <c r="M67" s="88">
        <f>H67-I67</f>
        <v>94</v>
      </c>
      <c r="N67" s="50"/>
      <c r="O67" s="52"/>
      <c r="P67" s="70"/>
      <c r="Q67" s="70"/>
      <c r="R67" s="121"/>
      <c r="S67" s="121"/>
      <c r="T67" s="116"/>
      <c r="U67" s="117">
        <v>4</v>
      </c>
      <c r="V67" s="61">
        <f>I67/H67</f>
        <v>0.37333333333333335</v>
      </c>
      <c r="W67" s="61" t="str">
        <f>IF(V67&gt;50%,V67,"")</f>
        <v/>
      </c>
      <c r="X67" s="194"/>
      <c r="Y67" s="291"/>
      <c r="Z67" s="291"/>
      <c r="AA67" s="292"/>
      <c r="AB67" s="292"/>
      <c r="AC67" s="307"/>
      <c r="AD67" s="293"/>
      <c r="AE67" s="309">
        <v>5</v>
      </c>
      <c r="AF67"/>
    </row>
    <row r="68" spans="1:32" s="42" customFormat="1" ht="15.75">
      <c r="A68" s="225" t="s">
        <v>140</v>
      </c>
      <c r="B68" s="506"/>
      <c r="C68" s="226"/>
      <c r="D68" s="225">
        <v>8</v>
      </c>
      <c r="E68" s="226"/>
      <c r="F68" s="227"/>
      <c r="G68" s="228">
        <v>5</v>
      </c>
      <c r="H68" s="223">
        <f t="shared" si="33"/>
        <v>150</v>
      </c>
      <c r="I68" s="224">
        <f t="shared" si="34"/>
        <v>56</v>
      </c>
      <c r="J68" s="225">
        <v>28</v>
      </c>
      <c r="K68" s="225"/>
      <c r="L68" s="122">
        <v>28</v>
      </c>
      <c r="M68" s="88">
        <f t="shared" si="31"/>
        <v>94</v>
      </c>
      <c r="N68" s="50"/>
      <c r="O68" s="52"/>
      <c r="P68" s="70"/>
      <c r="Q68" s="70"/>
      <c r="R68" s="121"/>
      <c r="S68" s="121"/>
      <c r="T68" s="116"/>
      <c r="U68" s="117">
        <v>4</v>
      </c>
      <c r="V68" s="61">
        <f t="shared" si="32"/>
        <v>0.37333333333333335</v>
      </c>
      <c r="W68" s="61" t="str">
        <f t="shared" si="35"/>
        <v/>
      </c>
      <c r="X68" s="194"/>
      <c r="Y68" s="291"/>
      <c r="Z68" s="291"/>
      <c r="AA68" s="292"/>
      <c r="AB68" s="292"/>
      <c r="AC68" s="292"/>
      <c r="AD68" s="293"/>
      <c r="AE68" s="294">
        <v>5</v>
      </c>
      <c r="AF68"/>
    </row>
    <row r="69" spans="1:32" s="42" customFormat="1" ht="16.5" thickBot="1">
      <c r="A69" s="225" t="s">
        <v>141</v>
      </c>
      <c r="B69" s="507"/>
      <c r="C69" s="226"/>
      <c r="D69" s="225">
        <v>8</v>
      </c>
      <c r="E69" s="226"/>
      <c r="F69" s="227"/>
      <c r="G69" s="228">
        <v>5</v>
      </c>
      <c r="H69" s="223">
        <f>G69*30</f>
        <v>150</v>
      </c>
      <c r="I69" s="224">
        <f t="shared" si="34"/>
        <v>56</v>
      </c>
      <c r="J69" s="225">
        <v>28</v>
      </c>
      <c r="K69" s="225"/>
      <c r="L69" s="122">
        <v>28</v>
      </c>
      <c r="M69" s="88">
        <f t="shared" si="31"/>
        <v>94</v>
      </c>
      <c r="N69" s="50"/>
      <c r="O69" s="52"/>
      <c r="P69" s="70"/>
      <c r="Q69" s="70"/>
      <c r="R69" s="121"/>
      <c r="S69" s="121"/>
      <c r="T69" s="116"/>
      <c r="U69" s="117">
        <v>4</v>
      </c>
      <c r="V69" s="61">
        <f t="shared" si="32"/>
        <v>0.37333333333333335</v>
      </c>
      <c r="W69" s="61" t="str">
        <f t="shared" si="35"/>
        <v/>
      </c>
      <c r="X69" s="194"/>
      <c r="Y69" s="291"/>
      <c r="Z69" s="291"/>
      <c r="AA69" s="292"/>
      <c r="AB69" s="292"/>
      <c r="AC69" s="292"/>
      <c r="AD69" s="293"/>
      <c r="AE69" s="294">
        <v>5</v>
      </c>
      <c r="AF69"/>
    </row>
    <row r="70" spans="1:32" s="42" customFormat="1" ht="16.5" thickBot="1">
      <c r="A70" s="540" t="s">
        <v>155</v>
      </c>
      <c r="B70" s="515"/>
      <c r="C70" s="30">
        <f>SUM(C59,C61)</f>
        <v>13</v>
      </c>
      <c r="D70" s="30">
        <f>SUM(D59,D61)</f>
        <v>28</v>
      </c>
      <c r="E70" s="30">
        <f>SUM(E59,E61)</f>
        <v>0</v>
      </c>
      <c r="F70" s="31">
        <f>SUM(F59,F61)</f>
        <v>2</v>
      </c>
      <c r="G70" s="32">
        <f>SUM(G59:G61)</f>
        <v>161</v>
      </c>
      <c r="H70" s="33">
        <f t="shared" ref="H70:U70" si="36">SUM(H59,H61)</f>
        <v>4830</v>
      </c>
      <c r="I70" s="30">
        <f t="shared" si="36"/>
        <v>1552</v>
      </c>
      <c r="J70" s="30">
        <f t="shared" si="36"/>
        <v>854</v>
      </c>
      <c r="K70" s="30">
        <f t="shared" si="36"/>
        <v>58</v>
      </c>
      <c r="L70" s="31">
        <f t="shared" si="36"/>
        <v>640</v>
      </c>
      <c r="M70" s="32">
        <f t="shared" si="36"/>
        <v>3278</v>
      </c>
      <c r="N70" s="33">
        <f t="shared" si="36"/>
        <v>10</v>
      </c>
      <c r="O70" s="30">
        <f t="shared" si="36"/>
        <v>6</v>
      </c>
      <c r="P70" s="30">
        <f t="shared" si="36"/>
        <v>14</v>
      </c>
      <c r="Q70" s="30">
        <f t="shared" si="36"/>
        <v>15</v>
      </c>
      <c r="R70" s="30">
        <f t="shared" si="36"/>
        <v>7</v>
      </c>
      <c r="S70" s="30">
        <f t="shared" si="36"/>
        <v>16</v>
      </c>
      <c r="T70" s="30">
        <f t="shared" si="36"/>
        <v>18.5</v>
      </c>
      <c r="U70" s="34">
        <f t="shared" si="36"/>
        <v>18</v>
      </c>
      <c r="V70" s="61"/>
      <c r="W70" s="61" t="str">
        <f t="shared" si="35"/>
        <v/>
      </c>
      <c r="X70" s="194"/>
      <c r="Y70" s="291"/>
      <c r="Z70" s="291"/>
      <c r="AA70" s="291"/>
      <c r="AB70" s="291"/>
      <c r="AC70" s="291"/>
      <c r="AD70" s="169"/>
      <c r="AE70" s="170"/>
      <c r="AF70"/>
    </row>
    <row r="71" spans="1:32" s="42" customFormat="1" ht="36" customHeight="1" thickBot="1">
      <c r="A71" s="541" t="s">
        <v>153</v>
      </c>
      <c r="B71" s="542"/>
      <c r="C71" s="231"/>
      <c r="D71" s="231"/>
      <c r="E71" s="231"/>
      <c r="F71" s="231"/>
      <c r="G71" s="232"/>
      <c r="H71" s="233">
        <f>G33/G74</f>
        <v>0.32916666666666666</v>
      </c>
      <c r="I71" s="234"/>
      <c r="J71" s="234"/>
      <c r="K71" s="234"/>
      <c r="L71" s="235"/>
      <c r="M71" s="232"/>
      <c r="N71" s="236"/>
      <c r="O71" s="237"/>
      <c r="P71" s="234"/>
      <c r="Q71" s="238"/>
      <c r="R71" s="237"/>
      <c r="S71" s="237"/>
      <c r="T71" s="237"/>
      <c r="U71" s="239"/>
      <c r="V71" s="61"/>
      <c r="W71" s="61"/>
      <c r="X71" s="194"/>
      <c r="Y71" s="291"/>
      <c r="Z71" s="291"/>
      <c r="AA71" s="291"/>
      <c r="AB71" s="291"/>
      <c r="AC71" s="291"/>
      <c r="AD71" s="169"/>
      <c r="AE71" s="170"/>
      <c r="AF71"/>
    </row>
    <row r="72" spans="1:32" s="42" customFormat="1" ht="37.5" customHeight="1" thickBot="1">
      <c r="A72" s="543" t="s">
        <v>154</v>
      </c>
      <c r="B72" s="544"/>
      <c r="C72" s="54"/>
      <c r="D72" s="54"/>
      <c r="E72" s="54"/>
      <c r="F72" s="54"/>
      <c r="G72" s="55"/>
      <c r="H72" s="56">
        <f>(G61+G27)/G74</f>
        <v>0.26250000000000001</v>
      </c>
      <c r="I72" s="54"/>
      <c r="J72" s="54"/>
      <c r="K72" s="54"/>
      <c r="L72" s="57"/>
      <c r="M72" s="55"/>
      <c r="N72" s="58"/>
      <c r="O72" s="54"/>
      <c r="P72" s="57"/>
      <c r="Q72" s="54"/>
      <c r="R72" s="54"/>
      <c r="S72" s="54"/>
      <c r="T72" s="54"/>
      <c r="U72" s="59"/>
      <c r="V72" s="61"/>
      <c r="W72" s="61"/>
      <c r="X72" s="194"/>
      <c r="Y72" s="291"/>
      <c r="Z72" s="291"/>
      <c r="AA72" s="291"/>
      <c r="AB72" s="291"/>
      <c r="AC72" s="291"/>
      <c r="AD72" s="169"/>
      <c r="AE72" s="170"/>
      <c r="AF72"/>
    </row>
    <row r="73" spans="1:32" s="42" customFormat="1" ht="16.5" thickBot="1">
      <c r="A73" s="35"/>
      <c r="B73" s="35"/>
      <c r="C73" s="545" t="s">
        <v>142</v>
      </c>
      <c r="D73" s="546"/>
      <c r="E73" s="546"/>
      <c r="F73" s="546"/>
      <c r="G73" s="546"/>
      <c r="H73" s="546"/>
      <c r="I73" s="546"/>
      <c r="J73" s="546"/>
      <c r="K73" s="546"/>
      <c r="L73" s="546"/>
      <c r="M73" s="546"/>
      <c r="N73" s="547"/>
      <c r="O73" s="547"/>
      <c r="P73" s="547"/>
      <c r="Q73" s="547"/>
      <c r="R73" s="547"/>
      <c r="S73" s="547"/>
      <c r="T73" s="547"/>
      <c r="U73" s="548"/>
      <c r="V73" s="61"/>
      <c r="W73" s="61"/>
      <c r="X73" s="194"/>
      <c r="Y73" s="291"/>
      <c r="Z73" s="291"/>
      <c r="AA73" s="291"/>
      <c r="AB73" s="291"/>
      <c r="AC73" s="291"/>
      <c r="AD73" s="169"/>
      <c r="AE73" s="170"/>
      <c r="AF73"/>
    </row>
    <row r="74" spans="1:32" s="42" customFormat="1" ht="16.5" thickBot="1">
      <c r="A74" s="36"/>
      <c r="B74" s="37"/>
      <c r="C74" s="38">
        <f t="shared" ref="C74:U74" si="37">SUM(C70,C33)</f>
        <v>19</v>
      </c>
      <c r="D74" s="39">
        <f t="shared" si="37"/>
        <v>48</v>
      </c>
      <c r="E74" s="39">
        <f t="shared" si="37"/>
        <v>0</v>
      </c>
      <c r="F74" s="39">
        <f t="shared" si="37"/>
        <v>2</v>
      </c>
      <c r="G74" s="39">
        <f t="shared" si="37"/>
        <v>240</v>
      </c>
      <c r="H74" s="39">
        <f t="shared" si="37"/>
        <v>7200</v>
      </c>
      <c r="I74" s="39">
        <f t="shared" si="37"/>
        <v>2468</v>
      </c>
      <c r="J74" s="39">
        <f t="shared" si="37"/>
        <v>1282</v>
      </c>
      <c r="K74" s="39">
        <f t="shared" si="37"/>
        <v>58</v>
      </c>
      <c r="L74" s="39">
        <f t="shared" si="37"/>
        <v>1128</v>
      </c>
      <c r="M74" s="39">
        <f t="shared" si="37"/>
        <v>4732</v>
      </c>
      <c r="N74" s="39">
        <f t="shared" si="37"/>
        <v>22</v>
      </c>
      <c r="O74" s="39">
        <f t="shared" si="37"/>
        <v>22</v>
      </c>
      <c r="P74" s="39">
        <f t="shared" si="37"/>
        <v>21</v>
      </c>
      <c r="Q74" s="39">
        <f t="shared" si="37"/>
        <v>21</v>
      </c>
      <c r="R74" s="39">
        <f t="shared" si="37"/>
        <v>20</v>
      </c>
      <c r="S74" s="39">
        <f t="shared" si="37"/>
        <v>20</v>
      </c>
      <c r="T74" s="39">
        <f t="shared" si="37"/>
        <v>20</v>
      </c>
      <c r="U74" s="40">
        <f t="shared" si="37"/>
        <v>20</v>
      </c>
      <c r="V74" s="230">
        <f t="shared" ref="V74:V77" si="38">SUM(N74:U74)</f>
        <v>166</v>
      </c>
      <c r="W74" s="61"/>
      <c r="X74" s="194"/>
      <c r="Y74" s="291"/>
      <c r="Z74" s="291"/>
      <c r="AA74" s="291"/>
      <c r="AB74" s="291"/>
      <c r="AC74" s="291"/>
      <c r="AD74" s="169"/>
      <c r="AE74" s="170"/>
      <c r="AF74"/>
    </row>
    <row r="75" spans="1:32" s="42" customFormat="1" ht="15.75">
      <c r="A75" s="41"/>
      <c r="B75" s="35"/>
      <c r="C75" s="549" t="s">
        <v>258</v>
      </c>
      <c r="D75" s="550"/>
      <c r="E75" s="550"/>
      <c r="F75" s="550"/>
      <c r="G75" s="550"/>
      <c r="H75" s="550"/>
      <c r="I75" s="550"/>
      <c r="J75" s="550"/>
      <c r="K75" s="550"/>
      <c r="L75" s="550"/>
      <c r="M75" s="550"/>
      <c r="N75" s="95">
        <v>22</v>
      </c>
      <c r="O75" s="96">
        <v>22</v>
      </c>
      <c r="P75" s="95">
        <v>21</v>
      </c>
      <c r="Q75" s="95">
        <v>21</v>
      </c>
      <c r="R75" s="95">
        <v>20</v>
      </c>
      <c r="S75" s="95">
        <v>20</v>
      </c>
      <c r="T75" s="95">
        <v>20</v>
      </c>
      <c r="U75" s="97">
        <v>20</v>
      </c>
      <c r="V75" s="230">
        <f t="shared" si="38"/>
        <v>166</v>
      </c>
      <c r="W75"/>
      <c r="X75" s="194"/>
      <c r="Y75" s="291"/>
      <c r="Z75" s="291"/>
      <c r="AA75" s="291"/>
      <c r="AB75" s="291"/>
      <c r="AC75" s="291"/>
      <c r="AD75" s="169"/>
      <c r="AE75" s="170"/>
      <c r="AF75"/>
    </row>
    <row r="76" spans="1:32" s="42" customFormat="1" ht="15.75">
      <c r="A76" s="41"/>
      <c r="B76" s="35"/>
      <c r="C76" s="536" t="s">
        <v>143</v>
      </c>
      <c r="D76" s="537"/>
      <c r="E76" s="537"/>
      <c r="F76" s="537"/>
      <c r="G76" s="537"/>
      <c r="H76" s="537"/>
      <c r="I76" s="537"/>
      <c r="J76" s="537"/>
      <c r="K76" s="537"/>
      <c r="L76" s="537"/>
      <c r="M76" s="537"/>
      <c r="N76" s="229">
        <v>2</v>
      </c>
      <c r="O76" s="223">
        <v>2</v>
      </c>
      <c r="P76" s="229">
        <v>4</v>
      </c>
      <c r="Q76" s="229">
        <v>3</v>
      </c>
      <c r="R76" s="229">
        <v>2</v>
      </c>
      <c r="S76" s="229">
        <v>3</v>
      </c>
      <c r="T76" s="229"/>
      <c r="U76" s="312">
        <v>3</v>
      </c>
      <c r="V76" s="230">
        <f t="shared" si="38"/>
        <v>19</v>
      </c>
      <c r="W76"/>
      <c r="X76" s="194"/>
      <c r="Y76" s="291"/>
      <c r="Z76" s="291"/>
      <c r="AA76" s="291"/>
      <c r="AB76" s="291"/>
      <c r="AC76" s="291"/>
      <c r="AD76" s="169"/>
      <c r="AE76" s="170"/>
      <c r="AF76"/>
    </row>
    <row r="77" spans="1:32" s="42" customFormat="1" ht="15.75">
      <c r="A77" s="35"/>
      <c r="B77" s="35"/>
      <c r="C77" s="536" t="s">
        <v>144</v>
      </c>
      <c r="D77" s="537"/>
      <c r="E77" s="537"/>
      <c r="F77" s="537"/>
      <c r="G77" s="537"/>
      <c r="H77" s="537"/>
      <c r="I77" s="537"/>
      <c r="J77" s="537"/>
      <c r="K77" s="537"/>
      <c r="L77" s="537"/>
      <c r="M77" s="537"/>
      <c r="N77" s="270">
        <v>8</v>
      </c>
      <c r="O77" s="270">
        <v>9</v>
      </c>
      <c r="P77" s="313">
        <v>5</v>
      </c>
      <c r="Q77" s="313">
        <v>6</v>
      </c>
      <c r="R77" s="313">
        <v>6</v>
      </c>
      <c r="S77" s="313">
        <v>4</v>
      </c>
      <c r="T77" s="313">
        <v>7</v>
      </c>
      <c r="U77" s="314">
        <v>4</v>
      </c>
      <c r="V77" s="230">
        <f t="shared" si="38"/>
        <v>49</v>
      </c>
      <c r="W77"/>
      <c r="X77" s="194"/>
      <c r="Y77" s="291"/>
      <c r="Z77" s="291"/>
      <c r="AA77" s="291"/>
      <c r="AB77" s="291"/>
      <c r="AC77" s="291"/>
      <c r="AD77" s="169"/>
      <c r="AE77" s="170"/>
      <c r="AF77"/>
    </row>
    <row r="78" spans="1:32" s="42" customFormat="1" ht="16.5" thickBot="1">
      <c r="A78" s="35"/>
      <c r="B78" s="35"/>
      <c r="C78" s="536" t="s">
        <v>160</v>
      </c>
      <c r="D78" s="537"/>
      <c r="E78" s="537"/>
      <c r="F78" s="537"/>
      <c r="G78" s="537"/>
      <c r="H78" s="537"/>
      <c r="I78" s="537"/>
      <c r="J78" s="537"/>
      <c r="K78" s="537"/>
      <c r="L78" s="537"/>
      <c r="M78" s="537"/>
      <c r="N78" s="229"/>
      <c r="O78" s="223"/>
      <c r="P78" s="229"/>
      <c r="Q78" s="229"/>
      <c r="R78" s="229"/>
      <c r="S78" s="229"/>
      <c r="T78" s="229"/>
      <c r="U78" s="312"/>
      <c r="W78"/>
      <c r="X78" s="194"/>
      <c r="Y78" s="291"/>
      <c r="Z78" s="291"/>
      <c r="AA78" s="291"/>
      <c r="AB78" s="291"/>
      <c r="AC78" s="291"/>
      <c r="AD78" s="169"/>
      <c r="AE78" s="170"/>
      <c r="AF78"/>
    </row>
    <row r="79" spans="1:32" s="42" customFormat="1" ht="16.5" thickBot="1">
      <c r="A79" s="35"/>
      <c r="B79" s="35"/>
      <c r="C79" s="538" t="s">
        <v>145</v>
      </c>
      <c r="D79" s="539"/>
      <c r="E79" s="539"/>
      <c r="F79" s="539"/>
      <c r="G79" s="539"/>
      <c r="H79" s="539"/>
      <c r="I79" s="539"/>
      <c r="J79" s="539"/>
      <c r="K79" s="539"/>
      <c r="L79" s="539"/>
      <c r="M79" s="539"/>
      <c r="N79" s="98"/>
      <c r="O79" s="98"/>
      <c r="P79" s="98"/>
      <c r="Q79" s="98"/>
      <c r="R79" s="98">
        <v>1</v>
      </c>
      <c r="S79" s="98"/>
      <c r="T79" s="98"/>
      <c r="U79" s="99">
        <v>1</v>
      </c>
      <c r="V79" s="230">
        <f t="shared" ref="V79" si="39">SUM(N79:U79)</f>
        <v>2</v>
      </c>
      <c r="W79"/>
      <c r="X79" s="195">
        <f t="shared" ref="X79:AE79" si="40">SUM(X11:X78)</f>
        <v>30</v>
      </c>
      <c r="Y79" s="196">
        <f t="shared" si="40"/>
        <v>30</v>
      </c>
      <c r="Z79" s="196">
        <f t="shared" si="40"/>
        <v>30</v>
      </c>
      <c r="AA79" s="196">
        <f t="shared" si="40"/>
        <v>30</v>
      </c>
      <c r="AB79" s="196">
        <f t="shared" si="40"/>
        <v>30</v>
      </c>
      <c r="AC79" s="196">
        <f t="shared" si="40"/>
        <v>30</v>
      </c>
      <c r="AD79" s="196">
        <f t="shared" si="40"/>
        <v>30</v>
      </c>
      <c r="AE79" s="197">
        <f t="shared" si="40"/>
        <v>30</v>
      </c>
      <c r="AF79"/>
    </row>
    <row r="80" spans="1:32" s="42" customFormat="1" ht="8.25" customHeight="1">
      <c r="A80" s="35"/>
      <c r="B80" s="35"/>
      <c r="C80" s="336"/>
      <c r="D80" s="336"/>
      <c r="E80" s="336"/>
      <c r="F80" s="336"/>
      <c r="G80" s="336"/>
      <c r="H80" s="336"/>
      <c r="I80" s="336"/>
      <c r="J80" s="336"/>
      <c r="K80" s="336"/>
      <c r="L80" s="336"/>
      <c r="M80" s="336"/>
      <c r="N80" s="337"/>
      <c r="O80" s="337"/>
      <c r="P80" s="337"/>
      <c r="Q80" s="337"/>
      <c r="R80" s="337"/>
      <c r="S80" s="337"/>
      <c r="T80" s="337"/>
      <c r="U80" s="337"/>
      <c r="V80" s="230"/>
      <c r="W80"/>
      <c r="X80" s="338"/>
      <c r="Y80" s="338"/>
      <c r="Z80" s="338"/>
      <c r="AA80" s="338"/>
      <c r="AB80" s="338"/>
      <c r="AC80" s="338"/>
      <c r="AD80" s="338"/>
      <c r="AE80" s="338"/>
      <c r="AF80"/>
    </row>
    <row r="81" spans="1:32" ht="15.75">
      <c r="A81" s="339" t="s">
        <v>236</v>
      </c>
      <c r="B81" s="340"/>
      <c r="C81" s="340"/>
      <c r="D81" s="340"/>
      <c r="E81" s="340"/>
      <c r="F81" s="340"/>
      <c r="G81" s="340"/>
      <c r="H81" s="340"/>
      <c r="I81" s="340"/>
      <c r="J81" s="340"/>
      <c r="K81" s="340"/>
      <c r="L81" s="340"/>
      <c r="M81" s="340"/>
      <c r="N81" s="340"/>
      <c r="O81" s="340"/>
      <c r="P81" s="340"/>
      <c r="Q81" s="340"/>
      <c r="R81" s="340"/>
      <c r="S81" s="340"/>
      <c r="T81" s="340"/>
      <c r="U81" s="340"/>
      <c r="X81" s="341"/>
      <c r="Y81" s="341"/>
      <c r="Z81" s="341"/>
      <c r="AA81" s="341"/>
      <c r="AB81" s="341"/>
      <c r="AC81" s="341"/>
      <c r="AD81" s="341"/>
      <c r="AE81" s="341"/>
    </row>
    <row r="82" spans="1:32" ht="33.75" customHeight="1">
      <c r="A82" s="472" t="s">
        <v>237</v>
      </c>
      <c r="B82" s="473"/>
      <c r="C82" s="473"/>
      <c r="D82" s="473"/>
      <c r="E82" s="473"/>
      <c r="F82" s="473"/>
      <c r="G82" s="473"/>
      <c r="H82" s="473"/>
      <c r="I82" s="473"/>
      <c r="J82" s="473"/>
      <c r="K82" s="473"/>
      <c r="L82" s="473"/>
      <c r="M82" s="473"/>
      <c r="N82" s="473"/>
      <c r="O82" s="473"/>
      <c r="P82" s="473"/>
      <c r="Q82" s="473"/>
      <c r="R82" s="473"/>
      <c r="S82" s="473"/>
      <c r="T82" s="473"/>
      <c r="U82" s="473"/>
      <c r="X82" s="341"/>
      <c r="Y82" s="341"/>
      <c r="Z82" s="341"/>
      <c r="AA82" s="341"/>
      <c r="AB82" s="341"/>
      <c r="AC82" s="341"/>
      <c r="AD82" s="341"/>
      <c r="AE82" s="341"/>
    </row>
    <row r="83" spans="1:32" ht="15.75">
      <c r="A83" s="472" t="s">
        <v>238</v>
      </c>
      <c r="B83" s="473"/>
      <c r="C83" s="473"/>
      <c r="D83" s="473"/>
      <c r="E83" s="473"/>
      <c r="F83" s="473"/>
      <c r="G83" s="473"/>
      <c r="H83" s="473"/>
      <c r="I83" s="473"/>
      <c r="J83" s="473"/>
      <c r="K83" s="473"/>
      <c r="L83" s="473"/>
      <c r="M83" s="473"/>
      <c r="N83" s="473"/>
      <c r="O83" s="473"/>
      <c r="P83" s="473"/>
      <c r="Q83" s="473"/>
      <c r="R83" s="473"/>
      <c r="S83" s="473"/>
      <c r="T83" s="473"/>
      <c r="U83" s="473"/>
      <c r="X83" s="341"/>
      <c r="Y83" s="341"/>
      <c r="Z83" s="341"/>
      <c r="AA83" s="341"/>
      <c r="AB83" s="341"/>
      <c r="AC83" s="341"/>
      <c r="AD83" s="341"/>
      <c r="AE83" s="341"/>
    </row>
    <row r="84" spans="1:32" ht="15.75">
      <c r="A84" s="472" t="s">
        <v>239</v>
      </c>
      <c r="B84" s="473"/>
      <c r="C84" s="473"/>
      <c r="D84" s="473"/>
      <c r="E84" s="473"/>
      <c r="F84" s="473"/>
      <c r="G84" s="473"/>
      <c r="H84" s="473"/>
      <c r="I84" s="473"/>
      <c r="J84" s="473"/>
      <c r="K84" s="473"/>
      <c r="L84" s="473"/>
      <c r="M84" s="473"/>
      <c r="N84" s="473"/>
      <c r="O84" s="473"/>
      <c r="P84" s="473"/>
      <c r="Q84" s="473"/>
      <c r="R84" s="473"/>
      <c r="S84" s="473"/>
      <c r="T84" s="473"/>
      <c r="U84" s="473"/>
      <c r="X84" s="341"/>
      <c r="Y84" s="341"/>
      <c r="Z84" s="341"/>
      <c r="AA84" s="341"/>
      <c r="AB84" s="341"/>
      <c r="AC84" s="341"/>
      <c r="AD84" s="341"/>
      <c r="AE84" s="341"/>
    </row>
    <row r="85" spans="1:32" ht="15.75">
      <c r="A85" s="472" t="s">
        <v>240</v>
      </c>
      <c r="B85" s="473"/>
      <c r="C85" s="473"/>
      <c r="D85" s="473"/>
      <c r="E85" s="473"/>
      <c r="F85" s="473"/>
      <c r="G85" s="473"/>
      <c r="H85" s="473"/>
      <c r="I85" s="473"/>
      <c r="J85" s="473"/>
      <c r="K85" s="473"/>
      <c r="L85" s="473"/>
      <c r="M85" s="473"/>
      <c r="N85" s="473"/>
      <c r="O85" s="473"/>
      <c r="P85" s="473"/>
      <c r="Q85" s="473"/>
      <c r="R85" s="473"/>
      <c r="S85" s="473"/>
      <c r="T85" s="473"/>
      <c r="U85" s="473"/>
      <c r="X85" s="341"/>
      <c r="Y85" s="341"/>
      <c r="Z85" s="341"/>
      <c r="AA85" s="341"/>
      <c r="AB85" s="341"/>
      <c r="AC85" s="341"/>
      <c r="AD85" s="341"/>
      <c r="AE85" s="341"/>
    </row>
    <row r="86" spans="1:32" ht="15.75">
      <c r="A86" s="472" t="s">
        <v>241</v>
      </c>
      <c r="B86" s="473"/>
      <c r="C86" s="473"/>
      <c r="D86" s="473"/>
      <c r="E86" s="473"/>
      <c r="F86" s="473"/>
      <c r="G86" s="473"/>
      <c r="H86" s="473"/>
      <c r="I86" s="473"/>
      <c r="J86" s="473"/>
      <c r="K86" s="473"/>
      <c r="L86" s="473"/>
      <c r="M86" s="473"/>
      <c r="N86" s="473"/>
      <c r="O86" s="473"/>
      <c r="P86" s="473"/>
      <c r="Q86" s="473"/>
      <c r="R86" s="473"/>
      <c r="S86" s="473"/>
      <c r="T86" s="473"/>
      <c r="U86" s="473"/>
      <c r="X86" s="341"/>
      <c r="Y86" s="341"/>
      <c r="Z86" s="341"/>
      <c r="AA86" s="341"/>
      <c r="AB86" s="341"/>
      <c r="AC86" s="341"/>
      <c r="AD86" s="341"/>
      <c r="AE86" s="341"/>
    </row>
    <row r="87" spans="1:32" ht="15.75">
      <c r="A87" s="472" t="s">
        <v>242</v>
      </c>
      <c r="B87" s="473"/>
      <c r="C87" s="473"/>
      <c r="D87" s="473"/>
      <c r="E87" s="473"/>
      <c r="F87" s="473"/>
      <c r="G87" s="473"/>
      <c r="H87" s="473"/>
      <c r="I87" s="473"/>
      <c r="J87" s="473"/>
      <c r="K87" s="473"/>
      <c r="L87" s="473"/>
      <c r="M87" s="473"/>
      <c r="N87" s="473"/>
      <c r="O87" s="473"/>
      <c r="P87" s="473"/>
      <c r="Q87" s="473"/>
      <c r="R87" s="473"/>
      <c r="S87" s="473"/>
      <c r="T87" s="473"/>
      <c r="U87" s="473"/>
      <c r="X87" s="341"/>
      <c r="Y87" s="341"/>
      <c r="Z87" s="341"/>
      <c r="AA87" s="341"/>
      <c r="AB87" s="341"/>
      <c r="AC87" s="341"/>
      <c r="AD87" s="341"/>
      <c r="AE87" s="341"/>
    </row>
    <row r="88" spans="1:32" ht="15.75">
      <c r="A88" s="472" t="s">
        <v>243</v>
      </c>
      <c r="B88" s="473"/>
      <c r="C88" s="473"/>
      <c r="D88" s="473"/>
      <c r="E88" s="473"/>
      <c r="F88" s="473"/>
      <c r="G88" s="473"/>
      <c r="H88" s="473"/>
      <c r="I88" s="473"/>
      <c r="J88" s="473"/>
      <c r="K88" s="473"/>
      <c r="L88" s="473"/>
      <c r="M88" s="473"/>
      <c r="N88" s="473"/>
      <c r="O88" s="473"/>
      <c r="P88" s="473"/>
      <c r="Q88" s="473"/>
      <c r="R88" s="473"/>
      <c r="S88" s="473"/>
      <c r="T88" s="473"/>
      <c r="U88" s="473"/>
      <c r="X88" s="341"/>
      <c r="Y88" s="341"/>
      <c r="Z88" s="341"/>
      <c r="AA88" s="341"/>
      <c r="AB88" s="341"/>
      <c r="AC88" s="341"/>
      <c r="AD88" s="341"/>
      <c r="AE88" s="341"/>
    </row>
    <row r="89" spans="1:32" ht="15.75">
      <c r="A89" s="472" t="s">
        <v>244</v>
      </c>
      <c r="B89" s="473"/>
      <c r="C89" s="473"/>
      <c r="D89" s="473"/>
      <c r="E89" s="473"/>
      <c r="F89" s="473"/>
      <c r="G89" s="473"/>
      <c r="H89" s="473"/>
      <c r="I89" s="473"/>
      <c r="J89" s="473"/>
      <c r="K89" s="473"/>
      <c r="L89" s="473"/>
      <c r="M89" s="473"/>
      <c r="N89" s="473"/>
      <c r="O89" s="473"/>
      <c r="P89" s="473"/>
      <c r="Q89" s="473"/>
      <c r="R89" s="473"/>
      <c r="S89" s="473"/>
      <c r="T89" s="473"/>
      <c r="U89" s="473"/>
      <c r="X89" s="341"/>
      <c r="Y89" s="341"/>
      <c r="Z89" s="341"/>
      <c r="AA89" s="341"/>
      <c r="AB89" s="341"/>
      <c r="AC89" s="341"/>
      <c r="AD89" s="341"/>
      <c r="AE89" s="341"/>
    </row>
    <row r="90" spans="1:32" ht="15.75">
      <c r="A90" s="472" t="s">
        <v>245</v>
      </c>
      <c r="B90" s="473"/>
      <c r="C90" s="473"/>
      <c r="D90" s="473"/>
      <c r="E90" s="473"/>
      <c r="F90" s="473"/>
      <c r="G90" s="473"/>
      <c r="H90" s="473"/>
      <c r="I90" s="473"/>
      <c r="J90" s="473"/>
      <c r="K90" s="473"/>
      <c r="L90" s="473"/>
      <c r="M90" s="473"/>
      <c r="N90" s="473"/>
      <c r="O90" s="473"/>
      <c r="P90" s="473"/>
      <c r="Q90" s="473"/>
      <c r="R90" s="473"/>
      <c r="S90" s="473"/>
      <c r="T90" s="473"/>
      <c r="U90" s="473"/>
      <c r="X90" s="341"/>
      <c r="Y90" s="341"/>
      <c r="Z90" s="341"/>
      <c r="AA90" s="341"/>
      <c r="AB90" s="341"/>
      <c r="AC90" s="341"/>
      <c r="AD90" s="341"/>
      <c r="AE90" s="341"/>
    </row>
    <row r="91" spans="1:32" ht="30" customHeight="1">
      <c r="A91" s="472" t="s">
        <v>246</v>
      </c>
      <c r="B91" s="473"/>
      <c r="C91" s="473"/>
      <c r="D91" s="473"/>
      <c r="E91" s="473"/>
      <c r="F91" s="473"/>
      <c r="G91" s="473"/>
      <c r="H91" s="473"/>
      <c r="I91" s="473"/>
      <c r="J91" s="473"/>
      <c r="K91" s="473"/>
      <c r="L91" s="473"/>
      <c r="M91" s="473"/>
      <c r="N91" s="473"/>
      <c r="O91" s="473"/>
      <c r="P91" s="473"/>
      <c r="Q91" s="473"/>
      <c r="R91" s="473"/>
      <c r="S91" s="473"/>
      <c r="T91" s="473"/>
      <c r="U91" s="473"/>
      <c r="X91" s="341"/>
      <c r="Y91" s="341"/>
      <c r="Z91" s="341"/>
      <c r="AA91" s="341"/>
      <c r="AB91" s="341"/>
      <c r="AC91" s="341"/>
      <c r="AD91" s="341"/>
      <c r="AE91" s="341"/>
    </row>
    <row r="92" spans="1:32" s="252" customFormat="1" ht="15.75">
      <c r="A92" s="247"/>
      <c r="B92" s="247"/>
      <c r="C92" s="248"/>
      <c r="D92" s="248"/>
      <c r="E92" s="248"/>
      <c r="F92" s="248"/>
      <c r="G92" s="248"/>
      <c r="H92" s="248"/>
      <c r="I92" s="248"/>
      <c r="J92" s="248"/>
      <c r="K92" s="248"/>
      <c r="L92" s="248"/>
      <c r="M92" s="248"/>
      <c r="N92" s="247"/>
      <c r="O92" s="247"/>
      <c r="P92" s="247"/>
      <c r="Q92" s="247"/>
      <c r="R92" s="247"/>
      <c r="S92" s="247"/>
      <c r="T92" s="247"/>
      <c r="U92" s="247"/>
      <c r="V92" s="249"/>
      <c r="W92" s="250"/>
      <c r="X92" s="251">
        <v>30</v>
      </c>
      <c r="Y92" s="251">
        <v>30</v>
      </c>
      <c r="Z92" s="251">
        <v>30</v>
      </c>
      <c r="AA92" s="251">
        <v>30</v>
      </c>
      <c r="AB92" s="251">
        <v>30</v>
      </c>
      <c r="AC92" s="251">
        <v>30</v>
      </c>
      <c r="AD92" s="251">
        <v>30</v>
      </c>
      <c r="AE92" s="251">
        <v>30</v>
      </c>
      <c r="AF92" s="250"/>
    </row>
    <row r="93" spans="1:32" s="258" customFormat="1" ht="15.75">
      <c r="A93" s="253"/>
      <c r="B93" s="254" t="s">
        <v>146</v>
      </c>
      <c r="C93" s="254" t="s">
        <v>146</v>
      </c>
      <c r="D93" s="255"/>
      <c r="E93" s="255"/>
      <c r="F93" s="255"/>
      <c r="G93" s="255"/>
      <c r="K93" s="255"/>
      <c r="L93" s="255"/>
      <c r="M93" s="254" t="s">
        <v>146</v>
      </c>
      <c r="N93" s="255"/>
      <c r="O93" s="255"/>
      <c r="P93" s="255"/>
      <c r="Q93" s="255"/>
      <c r="R93" s="255"/>
      <c r="S93" s="255"/>
      <c r="T93" s="255"/>
      <c r="U93" s="253"/>
      <c r="V93" s="256"/>
      <c r="W93" s="257"/>
      <c r="X93" s="259"/>
      <c r="Y93" s="259"/>
      <c r="Z93" s="259"/>
      <c r="AA93" s="259"/>
      <c r="AB93" s="259"/>
      <c r="AC93" s="259"/>
      <c r="AD93" s="259"/>
      <c r="AE93" s="259"/>
      <c r="AF93" s="257"/>
    </row>
    <row r="94" spans="1:32" s="258" customFormat="1" ht="15.75">
      <c r="A94" s="253"/>
      <c r="B94" s="254" t="s">
        <v>147</v>
      </c>
      <c r="C94" s="254" t="s">
        <v>187</v>
      </c>
      <c r="D94" s="255"/>
      <c r="E94" s="254"/>
      <c r="F94" s="255"/>
      <c r="G94" s="255"/>
      <c r="K94" s="255"/>
      <c r="L94" s="255"/>
      <c r="M94" s="254" t="s">
        <v>185</v>
      </c>
      <c r="N94" s="255"/>
      <c r="O94" s="255"/>
      <c r="P94" s="255"/>
      <c r="Q94" s="255"/>
      <c r="R94" s="255"/>
      <c r="S94" s="255"/>
      <c r="T94" s="255"/>
      <c r="U94" s="253"/>
      <c r="V94" s="256"/>
      <c r="W94" s="257"/>
      <c r="X94" s="259"/>
      <c r="Y94" s="259"/>
      <c r="Z94" s="259"/>
      <c r="AA94" s="259"/>
      <c r="AB94" s="259"/>
      <c r="AC94" s="259"/>
      <c r="AD94" s="259"/>
      <c r="AE94" s="259"/>
      <c r="AF94" s="257"/>
    </row>
    <row r="95" spans="1:32" s="258" customFormat="1" ht="15.75">
      <c r="A95" s="253"/>
      <c r="B95" s="255" t="s">
        <v>182</v>
      </c>
      <c r="C95" s="255" t="s">
        <v>196</v>
      </c>
      <c r="D95" s="255"/>
      <c r="E95" s="255"/>
      <c r="F95" s="255"/>
      <c r="G95" s="255"/>
      <c r="K95" s="255"/>
      <c r="L95" s="255"/>
      <c r="M95" s="254" t="s">
        <v>186</v>
      </c>
      <c r="N95" s="255"/>
      <c r="O95" s="255"/>
      <c r="P95" s="255"/>
      <c r="Q95" s="255"/>
      <c r="R95" s="255"/>
      <c r="S95" s="255"/>
      <c r="T95" s="255"/>
      <c r="U95" s="253"/>
      <c r="V95" s="256"/>
      <c r="W95" s="257"/>
      <c r="X95" s="259"/>
      <c r="Y95" s="259"/>
      <c r="Z95" s="259"/>
      <c r="AA95" s="259"/>
      <c r="AB95" s="259"/>
      <c r="AC95" s="259"/>
      <c r="AD95" s="259"/>
      <c r="AE95" s="259"/>
      <c r="AF95" s="257"/>
    </row>
    <row r="96" spans="1:32" s="258" customFormat="1" ht="15.75">
      <c r="A96" s="253"/>
      <c r="B96" s="255" t="s">
        <v>198</v>
      </c>
      <c r="C96" s="255" t="s">
        <v>197</v>
      </c>
      <c r="D96" s="255"/>
      <c r="E96" s="255"/>
      <c r="F96" s="255"/>
      <c r="G96" s="255"/>
      <c r="K96" s="255"/>
      <c r="L96" s="255"/>
      <c r="M96" s="254" t="s">
        <v>199</v>
      </c>
      <c r="N96" s="255"/>
      <c r="O96" s="316"/>
      <c r="P96" s="255"/>
      <c r="Q96" s="255"/>
      <c r="R96" s="255"/>
      <c r="S96" s="255"/>
      <c r="T96" s="255"/>
      <c r="U96" s="253"/>
      <c r="V96" s="257"/>
      <c r="W96" s="257"/>
      <c r="X96" s="259"/>
      <c r="Y96" s="259"/>
      <c r="Z96" s="259"/>
      <c r="AA96" s="259"/>
      <c r="AB96" s="259"/>
      <c r="AC96" s="259"/>
      <c r="AD96" s="259"/>
      <c r="AE96" s="259"/>
      <c r="AF96" s="257"/>
    </row>
    <row r="97" spans="1:32" s="258" customFormat="1" ht="15.75">
      <c r="A97" s="253"/>
      <c r="B97" s="315" t="s">
        <v>232</v>
      </c>
      <c r="C97" s="255" t="s">
        <v>202</v>
      </c>
      <c r="D97" s="255"/>
      <c r="E97" s="255"/>
      <c r="F97" s="255"/>
      <c r="G97" s="255"/>
      <c r="K97" s="255"/>
      <c r="L97" s="255"/>
      <c r="M97" s="315" t="s">
        <v>235</v>
      </c>
      <c r="N97" s="255"/>
      <c r="O97" s="255"/>
      <c r="P97" s="255"/>
      <c r="Q97" s="255"/>
      <c r="R97" s="255"/>
      <c r="S97" s="255"/>
      <c r="T97" s="255"/>
      <c r="U97" s="253"/>
      <c r="V97" s="257"/>
      <c r="W97" s="257"/>
      <c r="X97" s="259"/>
      <c r="Y97" s="259"/>
      <c r="Z97" s="259"/>
      <c r="AA97" s="259"/>
      <c r="AB97" s="259"/>
      <c r="AC97" s="259"/>
      <c r="AD97" s="259"/>
      <c r="AE97" s="259"/>
      <c r="AF97" s="257"/>
    </row>
    <row r="98" spans="1:32" s="258" customFormat="1" ht="15.75">
      <c r="A98" s="253"/>
      <c r="B98" s="255"/>
      <c r="C98" s="316" t="s">
        <v>234</v>
      </c>
      <c r="D98" s="316"/>
      <c r="E98" s="317"/>
      <c r="F98" s="316"/>
      <c r="G98" s="255"/>
      <c r="K98" s="255"/>
      <c r="L98" s="255"/>
      <c r="T98" s="255"/>
      <c r="U98" s="253"/>
      <c r="V98" s="257"/>
      <c r="W98" s="257"/>
      <c r="X98" s="259"/>
      <c r="Y98" s="259"/>
      <c r="Z98" s="259"/>
      <c r="AA98" s="259"/>
      <c r="AB98" s="259"/>
      <c r="AC98" s="259"/>
      <c r="AD98" s="259"/>
      <c r="AE98" s="259"/>
      <c r="AF98" s="257"/>
    </row>
    <row r="99" spans="1:32" s="258" customFormat="1" ht="8.25" customHeight="1">
      <c r="A99" s="253"/>
      <c r="B99" s="255"/>
      <c r="C99" s="255"/>
      <c r="D99" s="260"/>
      <c r="E99" s="260"/>
      <c r="F99" s="260"/>
      <c r="G99" s="260"/>
      <c r="H99" s="260"/>
      <c r="I99" s="260"/>
      <c r="J99" s="260"/>
      <c r="S99" s="279"/>
      <c r="T99" s="255"/>
      <c r="U99" s="253"/>
      <c r="V99" s="257"/>
      <c r="W99" s="257"/>
      <c r="X99" s="259"/>
      <c r="Y99" s="259"/>
      <c r="Z99" s="259"/>
      <c r="AA99" s="259"/>
      <c r="AB99" s="259"/>
      <c r="AC99" s="259"/>
      <c r="AD99" s="259"/>
      <c r="AE99" s="259"/>
      <c r="AF99" s="257"/>
    </row>
    <row r="100" spans="1:32" s="258" customFormat="1" ht="15.75">
      <c r="A100" s="253"/>
      <c r="B100" s="254" t="s">
        <v>146</v>
      </c>
      <c r="C100" s="254"/>
      <c r="D100" s="260"/>
      <c r="E100" s="260"/>
      <c r="F100" s="260"/>
      <c r="G100" s="260"/>
      <c r="H100" s="260"/>
      <c r="I100" s="260"/>
      <c r="J100" s="260"/>
      <c r="M100" s="254" t="s">
        <v>146</v>
      </c>
      <c r="N100" s="253"/>
      <c r="O100" s="255"/>
      <c r="P100" s="254"/>
      <c r="Q100" s="254"/>
      <c r="R100" s="102"/>
      <c r="S100" s="279"/>
      <c r="T100" s="255"/>
      <c r="U100" s="253"/>
      <c r="V100" s="257"/>
      <c r="W100" s="257"/>
      <c r="X100" s="259"/>
      <c r="Y100" s="259"/>
      <c r="Z100" s="259"/>
      <c r="AA100" s="259"/>
      <c r="AB100" s="259"/>
      <c r="AC100" s="259"/>
      <c r="AD100" s="259"/>
      <c r="AE100" s="259"/>
      <c r="AF100" s="257"/>
    </row>
    <row r="101" spans="1:32" s="258" customFormat="1" ht="15.75">
      <c r="A101" s="253"/>
      <c r="B101" s="254" t="s">
        <v>188</v>
      </c>
      <c r="C101" s="255"/>
      <c r="D101" s="255"/>
      <c r="E101" s="255"/>
      <c r="F101" s="255"/>
      <c r="G101" s="254"/>
      <c r="H101" s="255"/>
      <c r="I101" s="255"/>
      <c r="J101" s="255"/>
      <c r="M101" s="254" t="s">
        <v>207</v>
      </c>
      <c r="N101" s="253"/>
      <c r="O101" s="254"/>
      <c r="P101" s="254"/>
      <c r="Q101" s="254"/>
      <c r="R101" s="102"/>
      <c r="S101" s="279"/>
      <c r="T101" s="255"/>
      <c r="U101" s="253"/>
      <c r="V101" s="257"/>
      <c r="W101" s="257"/>
      <c r="X101" s="259"/>
      <c r="Y101" s="259"/>
      <c r="Z101" s="259"/>
      <c r="AA101" s="259"/>
      <c r="AB101" s="259"/>
      <c r="AC101" s="259"/>
      <c r="AD101" s="259"/>
      <c r="AE101" s="259"/>
      <c r="AF101" s="257"/>
    </row>
    <row r="102" spans="1:32" s="258" customFormat="1" ht="15.75">
      <c r="A102" s="253"/>
      <c r="B102" s="255" t="s">
        <v>189</v>
      </c>
      <c r="C102" s="255"/>
      <c r="D102" s="255"/>
      <c r="E102" s="255"/>
      <c r="F102" s="255"/>
      <c r="G102" s="255"/>
      <c r="H102" s="255"/>
      <c r="I102" s="255"/>
      <c r="J102" s="255"/>
      <c r="M102" s="254" t="s">
        <v>208</v>
      </c>
      <c r="N102" s="253"/>
      <c r="O102" s="254"/>
      <c r="P102" s="254"/>
      <c r="Q102" s="254"/>
      <c r="R102" s="102"/>
      <c r="S102" s="279"/>
      <c r="T102" s="255"/>
      <c r="U102" s="253"/>
      <c r="V102" s="257"/>
      <c r="W102" s="257"/>
      <c r="X102" s="259"/>
      <c r="Y102" s="259"/>
      <c r="Z102" s="259"/>
      <c r="AA102" s="259"/>
      <c r="AB102" s="259"/>
      <c r="AC102" s="259"/>
      <c r="AD102" s="259"/>
      <c r="AE102" s="259"/>
      <c r="AF102" s="257"/>
    </row>
    <row r="103" spans="1:32" s="258" customFormat="1" ht="15.75">
      <c r="A103" s="253"/>
      <c r="B103" s="255" t="s">
        <v>228</v>
      </c>
      <c r="C103" s="251"/>
      <c r="D103" s="251"/>
      <c r="E103" s="251"/>
      <c r="F103" s="255"/>
      <c r="G103" s="254"/>
      <c r="H103" s="255"/>
      <c r="I103" s="255"/>
      <c r="J103" s="255"/>
      <c r="M103" s="255" t="s">
        <v>209</v>
      </c>
      <c r="N103" s="253"/>
      <c r="O103" s="254"/>
      <c r="P103" s="254"/>
      <c r="Q103" s="254"/>
      <c r="R103" s="102"/>
      <c r="S103" s="280"/>
      <c r="T103" s="255"/>
      <c r="U103" s="253"/>
      <c r="V103" s="257"/>
      <c r="W103" s="257"/>
      <c r="X103" s="259"/>
      <c r="Y103" s="259"/>
      <c r="Z103" s="259"/>
      <c r="AA103" s="259"/>
      <c r="AB103" s="259"/>
      <c r="AC103" s="259"/>
      <c r="AD103" s="259"/>
      <c r="AE103" s="259"/>
      <c r="AF103" s="257"/>
    </row>
    <row r="104" spans="1:32" s="258" customFormat="1" ht="15.75">
      <c r="A104" s="253"/>
      <c r="B104" s="315" t="s">
        <v>233</v>
      </c>
      <c r="C104" s="255"/>
      <c r="D104" s="255"/>
      <c r="E104" s="255"/>
      <c r="F104" s="255"/>
      <c r="G104" s="255"/>
      <c r="H104" s="255"/>
      <c r="I104" s="255"/>
      <c r="J104" s="255"/>
      <c r="M104" s="315" t="s">
        <v>235</v>
      </c>
      <c r="N104" s="255"/>
      <c r="O104" s="316"/>
      <c r="P104" s="255"/>
      <c r="Q104" s="255"/>
      <c r="R104" s="101"/>
      <c r="S104" s="251"/>
      <c r="T104" s="251"/>
      <c r="U104" s="253"/>
      <c r="V104" s="257"/>
      <c r="W104" s="257"/>
      <c r="X104" s="259"/>
      <c r="Y104" s="259"/>
      <c r="Z104" s="259"/>
      <c r="AA104" s="259"/>
      <c r="AB104" s="259"/>
      <c r="AC104" s="259"/>
      <c r="AD104" s="259"/>
      <c r="AE104" s="259"/>
      <c r="AF104" s="257"/>
    </row>
  </sheetData>
  <mergeCells count="57">
    <mergeCell ref="C77:M77"/>
    <mergeCell ref="C78:M78"/>
    <mergeCell ref="C79:M79"/>
    <mergeCell ref="A70:B70"/>
    <mergeCell ref="A71:B71"/>
    <mergeCell ref="A72:B72"/>
    <mergeCell ref="C73:U73"/>
    <mergeCell ref="C75:M75"/>
    <mergeCell ref="C76:M76"/>
    <mergeCell ref="A59:B59"/>
    <mergeCell ref="A9:U9"/>
    <mergeCell ref="X9:AE9"/>
    <mergeCell ref="A10:U10"/>
    <mergeCell ref="A25:B25"/>
    <mergeCell ref="A26:U26"/>
    <mergeCell ref="A60:U60"/>
    <mergeCell ref="B62:B69"/>
    <mergeCell ref="J5:J7"/>
    <mergeCell ref="K5:K7"/>
    <mergeCell ref="L5:L7"/>
    <mergeCell ref="N6:U6"/>
    <mergeCell ref="H3:H7"/>
    <mergeCell ref="I3:L3"/>
    <mergeCell ref="M3:M7"/>
    <mergeCell ref="N3:O3"/>
    <mergeCell ref="P3:Q3"/>
    <mergeCell ref="R3:S3"/>
    <mergeCell ref="B29:B32"/>
    <mergeCell ref="A33:B33"/>
    <mergeCell ref="A34:U34"/>
    <mergeCell ref="A35:U35"/>
    <mergeCell ref="A1:U1"/>
    <mergeCell ref="A2:A7"/>
    <mergeCell ref="B2:B7"/>
    <mergeCell ref="C2:F2"/>
    <mergeCell ref="G2:G7"/>
    <mergeCell ref="H2:M2"/>
    <mergeCell ref="N2:U2"/>
    <mergeCell ref="C3:C7"/>
    <mergeCell ref="D3:D7"/>
    <mergeCell ref="E3:F3"/>
    <mergeCell ref="T3:U3"/>
    <mergeCell ref="E4:E7"/>
    <mergeCell ref="F4:F7"/>
    <mergeCell ref="I4:I7"/>
    <mergeCell ref="J4:L4"/>
    <mergeCell ref="N4:U4"/>
    <mergeCell ref="A82:U82"/>
    <mergeCell ref="A83:U83"/>
    <mergeCell ref="A84:U84"/>
    <mergeCell ref="A85:U85"/>
    <mergeCell ref="A86:U86"/>
    <mergeCell ref="A87:U87"/>
    <mergeCell ref="A88:U88"/>
    <mergeCell ref="A89:U89"/>
    <mergeCell ref="A90:U90"/>
    <mergeCell ref="A91:U91"/>
  </mergeCells>
  <pageMargins left="0" right="0" top="0" bottom="0" header="0" footer="0"/>
  <pageSetup paperSize="9" scale="76" fitToHeight="0" orientation="landscape" r:id="rId1"/>
  <rowBreaks count="2" manualBreakCount="2">
    <brk id="43" max="20" man="1"/>
    <brk id="8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Титул бакалавр СО</vt:lpstr>
      <vt:lpstr>бакалавр</vt:lpstr>
      <vt:lpstr>бакалавр!Область_печати</vt:lpstr>
      <vt:lpstr>'Титул бакалавр СО'!Область_печати</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2025-04-03T05:00:40Z</cp:lastPrinted>
  <dcterms:created xsi:type="dcterms:W3CDTF">2020-04-16T07:18:29Z</dcterms:created>
  <dcterms:modified xsi:type="dcterms:W3CDTF">2025-08-11T05:31:35Z</dcterms:modified>
</cp:coreProperties>
</file>